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1"/>
  <workbookPr defaultThemeVersion="124226"/>
  <mc:AlternateContent xmlns:mc="http://schemas.openxmlformats.org/markup-compatibility/2006">
    <mc:Choice Requires="x15">
      <x15ac:absPath xmlns:x15ac="http://schemas.microsoft.com/office/spreadsheetml/2010/11/ac" url="https://calparks.sharepoint.com/sites/Community_Engagement_Div-Grants_and__Local_Services_Div-LWCF-NPSUnit/Administration Document Library/Budget Narrative/"/>
    </mc:Choice>
  </mc:AlternateContent>
  <xr:revisionPtr revIDLastSave="0" documentId="8_{2B22C762-20FB-403A-AF26-217DD7564F15}" xr6:coauthVersionLast="47" xr6:coauthVersionMax="47" xr10:uidLastSave="{00000000-0000-0000-0000-000000000000}"/>
  <bookViews>
    <workbookView xWindow="-28920" yWindow="45" windowWidth="29040" windowHeight="15840" firstSheet="1" xr2:uid="{00000000-000D-0000-FFFF-FFFF00000000}"/>
  </bookViews>
  <sheets>
    <sheet name="Instructions" sheetId="5" r:id="rId1"/>
    <sheet name="Budget Narrative" sheetId="1" r:id="rId2"/>
    <sheet name="Funding Sources" sheetId="3" r:id="rId3"/>
  </sheets>
  <definedNames>
    <definedName name="_xlnm.Print_Area" localSheetId="1">'Budget Narrative'!$A$1:$M$132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6" i="1" l="1"/>
  <c r="G125" i="1"/>
  <c r="G124" i="1"/>
  <c r="G123" i="1"/>
  <c r="D61" i="1"/>
  <c r="D62" i="1"/>
  <c r="D63" i="1"/>
  <c r="D64" i="1"/>
  <c r="D65" i="1"/>
  <c r="G61" i="1"/>
  <c r="G62" i="1"/>
  <c r="G63" i="1"/>
  <c r="G64" i="1"/>
  <c r="G65" i="1"/>
  <c r="D59" i="1"/>
  <c r="D60" i="1"/>
  <c r="D66" i="1"/>
  <c r="D67" i="1"/>
  <c r="G59" i="1"/>
  <c r="G60" i="1"/>
  <c r="G66" i="1"/>
  <c r="G67" i="1"/>
  <c r="D96" i="1"/>
  <c r="D97" i="1"/>
  <c r="D98" i="1"/>
  <c r="D99" i="1"/>
  <c r="D100" i="1"/>
  <c r="D101" i="1"/>
  <c r="D102" i="1"/>
  <c r="D103" i="1"/>
  <c r="G96" i="1"/>
  <c r="G97" i="1"/>
  <c r="G98" i="1"/>
  <c r="G99" i="1"/>
  <c r="G100" i="1"/>
  <c r="G101" i="1"/>
  <c r="G102" i="1"/>
  <c r="G103" i="1"/>
  <c r="D87" i="1"/>
  <c r="D88" i="1"/>
  <c r="D89" i="1"/>
  <c r="D90" i="1"/>
  <c r="D91" i="1"/>
  <c r="D92" i="1"/>
  <c r="D93" i="1"/>
  <c r="D94" i="1"/>
  <c r="D95" i="1"/>
  <c r="G87" i="1"/>
  <c r="G88" i="1"/>
  <c r="G89" i="1"/>
  <c r="G90" i="1"/>
  <c r="G91" i="1"/>
  <c r="G92" i="1"/>
  <c r="G93" i="1"/>
  <c r="G94" i="1"/>
  <c r="G95" i="1"/>
  <c r="D18" i="1"/>
  <c r="D10" i="1"/>
  <c r="D11" i="1"/>
  <c r="D12" i="1"/>
  <c r="D13" i="1"/>
  <c r="D14" i="1"/>
  <c r="D15" i="1"/>
  <c r="D16" i="1"/>
  <c r="D17" i="1"/>
  <c r="G15" i="1"/>
  <c r="G17" i="1"/>
  <c r="G13" i="1"/>
  <c r="G25" i="1"/>
  <c r="D25" i="1"/>
  <c r="G118" i="1"/>
  <c r="D118" i="1"/>
  <c r="G110" i="1"/>
  <c r="D110" i="1"/>
  <c r="G12" i="1"/>
  <c r="G14" i="1"/>
  <c r="D117" i="1"/>
  <c r="G117" i="1"/>
  <c r="D107" i="1"/>
  <c r="G107" i="1"/>
  <c r="D77" i="1"/>
  <c r="G77" i="1"/>
  <c r="D69" i="1"/>
  <c r="G69" i="1"/>
  <c r="D51" i="1"/>
  <c r="G51" i="1"/>
  <c r="D42" i="1"/>
  <c r="G42" i="1"/>
  <c r="D33" i="1"/>
  <c r="G33" i="1"/>
  <c r="D24" i="1"/>
  <c r="G24" i="1"/>
  <c r="G11" i="1"/>
  <c r="D116" i="1"/>
  <c r="G116" i="1"/>
  <c r="D119" i="1"/>
  <c r="G119" i="1"/>
  <c r="D120" i="1"/>
  <c r="G120" i="1"/>
  <c r="I121" i="1"/>
  <c r="I113" i="1"/>
  <c r="G112" i="1"/>
  <c r="D112" i="1"/>
  <c r="G111" i="1"/>
  <c r="D111" i="1"/>
  <c r="G109" i="1"/>
  <c r="D109" i="1"/>
  <c r="G108" i="1"/>
  <c r="D108" i="1"/>
  <c r="G106" i="1"/>
  <c r="D106" i="1"/>
  <c r="G105" i="1"/>
  <c r="D105" i="1"/>
  <c r="G104" i="1"/>
  <c r="D104" i="1"/>
  <c r="G86" i="1"/>
  <c r="D86" i="1"/>
  <c r="G85" i="1"/>
  <c r="D85" i="1"/>
  <c r="I81" i="1"/>
  <c r="G80" i="1"/>
  <c r="D80" i="1"/>
  <c r="G79" i="1"/>
  <c r="D79" i="1"/>
  <c r="G78" i="1"/>
  <c r="D78" i="1"/>
  <c r="G76" i="1"/>
  <c r="D76" i="1"/>
  <c r="I73" i="1"/>
  <c r="G72" i="1"/>
  <c r="D72" i="1"/>
  <c r="G71" i="1"/>
  <c r="D71" i="1"/>
  <c r="G70" i="1"/>
  <c r="D70" i="1"/>
  <c r="G68" i="1"/>
  <c r="D68" i="1"/>
  <c r="G58" i="1"/>
  <c r="D58" i="1"/>
  <c r="I54" i="1"/>
  <c r="G53" i="1"/>
  <c r="D53" i="1"/>
  <c r="G52" i="1"/>
  <c r="D52" i="1"/>
  <c r="G50" i="1"/>
  <c r="D50" i="1"/>
  <c r="G49" i="1"/>
  <c r="D49" i="1"/>
  <c r="I45" i="1"/>
  <c r="G44" i="1"/>
  <c r="D44" i="1"/>
  <c r="G43" i="1"/>
  <c r="D43" i="1"/>
  <c r="G41" i="1"/>
  <c r="D41" i="1"/>
  <c r="G40" i="1"/>
  <c r="D40" i="1"/>
  <c r="I36" i="1"/>
  <c r="G35" i="1"/>
  <c r="D35" i="1"/>
  <c r="G34" i="1"/>
  <c r="D34" i="1"/>
  <c r="G32" i="1"/>
  <c r="D32" i="1"/>
  <c r="I28" i="1"/>
  <c r="G27" i="1"/>
  <c r="D27" i="1"/>
  <c r="G26" i="1"/>
  <c r="D26" i="1"/>
  <c r="G23" i="1"/>
  <c r="D23" i="1"/>
  <c r="I19" i="1"/>
  <c r="G10" i="1"/>
  <c r="G16" i="1"/>
  <c r="G18" i="1"/>
  <c r="G129" i="1" l="1"/>
  <c r="D121" i="1"/>
  <c r="G121" i="1"/>
  <c r="H121" i="1" s="1"/>
  <c r="D113" i="1"/>
  <c r="G113" i="1"/>
  <c r="H113" i="1" s="1"/>
  <c r="D81" i="1"/>
  <c r="G81" i="1"/>
  <c r="H81" i="1" s="1"/>
  <c r="D73" i="1"/>
  <c r="G73" i="1"/>
  <c r="H73" i="1" s="1"/>
  <c r="G54" i="1"/>
  <c r="H54" i="1" s="1"/>
  <c r="D54" i="1"/>
  <c r="D45" i="1"/>
  <c r="G45" i="1"/>
  <c r="H45" i="1" s="1"/>
  <c r="G36" i="1"/>
  <c r="H36" i="1" s="1"/>
  <c r="D36" i="1"/>
  <c r="G28" i="1"/>
  <c r="H28" i="1" s="1"/>
  <c r="D28" i="1"/>
  <c r="G19" i="1"/>
  <c r="H19" i="1" s="1"/>
  <c r="B10" i="3"/>
  <c r="G130" i="1" l="1"/>
  <c r="D19" i="1" l="1"/>
</calcChain>
</file>

<file path=xl/sharedStrings.xml><?xml version="1.0" encoding="utf-8"?>
<sst xmlns="http://schemas.openxmlformats.org/spreadsheetml/2006/main" count="198" uniqueCount="84">
  <si>
    <t>Detailed Budget Narrative Instructions</t>
  </si>
  <si>
    <r>
      <rPr>
        <sz val="12"/>
        <color rgb="FF000000"/>
        <rFont val="Arial"/>
      </rPr>
      <t xml:space="preserve">For the </t>
    </r>
    <r>
      <rPr>
        <b/>
        <sz val="12"/>
        <color rgb="FF000000"/>
        <rFont val="Arial"/>
      </rPr>
      <t>Detailed Budget Narrative tab</t>
    </r>
    <r>
      <rPr>
        <sz val="12"/>
        <color rgb="FF000000"/>
        <rFont val="Arial"/>
      </rPr>
      <t xml:space="preserve">, fill out the project information at the top of the page, including a brief one or two sentence project scope statement. Then provide detailed cost estimates in the applicable categories (1-10). Add additional rows under each category heading as needed to provide a general description of estimated expenses.  For example, under Construction add as many line items as needed to cover the full scope of the project. </t>
    </r>
    <r>
      <rPr>
        <b/>
        <sz val="12"/>
        <color rgb="FF000000"/>
        <rFont val="Arial"/>
      </rPr>
      <t xml:space="preserve">DO NOT </t>
    </r>
    <r>
      <rPr>
        <sz val="12"/>
        <color rgb="FF000000"/>
        <rFont val="Arial"/>
      </rPr>
      <t xml:space="preserve">delete any categories that do not apply.
For the </t>
    </r>
    <r>
      <rPr>
        <b/>
        <sz val="12"/>
        <color rgb="FF000000"/>
        <rFont val="Arial"/>
      </rPr>
      <t>Funding Sources tab</t>
    </r>
    <r>
      <rPr>
        <sz val="12"/>
        <color rgb="FF000000"/>
        <rFont val="Arial"/>
      </rPr>
      <t>, list the Funding Sources for</t>
    </r>
    <r>
      <rPr>
        <i/>
        <sz val="12"/>
        <color rgb="FF000000"/>
        <rFont val="Arial"/>
      </rPr>
      <t xml:space="preserve"> </t>
    </r>
    <r>
      <rPr>
        <u/>
        <sz val="12"/>
        <color rgb="FF000000"/>
        <rFont val="Arial"/>
      </rPr>
      <t>100% of the total project cost. Do not include LWCF/ORLP</t>
    </r>
    <r>
      <rPr>
        <sz val="12"/>
        <color rgb="FF000000"/>
        <rFont val="Arial"/>
      </rPr>
      <t xml:space="preserve"> as a funding source. LWCF is a reimbursement only program, applicants must be able to cash flow the entire project.
For a demonstration of how to fill out this Budget Narrative, view our how-to video here: https://www.youtube.com/embed/VNT9XlrObA0?rel=0 
</t>
    </r>
  </si>
  <si>
    <t>Detailed Budget Narrative</t>
  </si>
  <si>
    <t>Project Name:</t>
  </si>
  <si>
    <t>Project Scope:</t>
  </si>
  <si>
    <t>Project Number:</t>
  </si>
  <si>
    <t>06-</t>
  </si>
  <si>
    <t>State:</t>
  </si>
  <si>
    <t>California</t>
  </si>
  <si>
    <t>Grant Amount:</t>
  </si>
  <si>
    <t>A. Scope of Work Elements
(General Description)</t>
  </si>
  <si>
    <t>B. Number
of Units</t>
  </si>
  <si>
    <t>C. Cost 
Per Unit</t>
  </si>
  <si>
    <t xml:space="preserve">D. Total
Line Cost
</t>
  </si>
  <si>
    <t>E. LWCF Grant Amount
(Federal Share)</t>
  </si>
  <si>
    <t>F. Match Amount
(non Federal Share)</t>
  </si>
  <si>
    <t xml:space="preserve">G. Total 
(Grant + Match) Cost
</t>
  </si>
  <si>
    <t>H. Category
Subtotals</t>
  </si>
  <si>
    <t>I. Pre-Award 
Planning Cost</t>
  </si>
  <si>
    <t>J. Milestones
(Month/Year)</t>
  </si>
  <si>
    <t>K. Percentage (%) 
Complete</t>
  </si>
  <si>
    <t xml:space="preserve">L. Basis of Cost (Methodology)
for each line item </t>
  </si>
  <si>
    <t>M. Justification 
for each objective/scope item</t>
  </si>
  <si>
    <t xml:space="preserve">Instructions listed below each cost category.
</t>
  </si>
  <si>
    <r>
      <rPr>
        <sz val="12"/>
        <color rgb="FF000000"/>
        <rFont val="Arial"/>
      </rPr>
      <t xml:space="preserve">Include the number of units for each scope of work element. </t>
    </r>
    <r>
      <rPr>
        <b/>
        <sz val="12"/>
        <color rgb="FF000000"/>
        <rFont val="Arial"/>
      </rPr>
      <t>For example</t>
    </r>
    <r>
      <rPr>
        <sz val="12"/>
        <color rgb="FF000000"/>
        <rFont val="Arial"/>
      </rPr>
      <t xml:space="preserve">, if a project includes 5 Full Court Basketball Courts. "Full court basketball courts" would be listed in column A, then column B would list the number of basketball courts ("5"). For costs that are a 1:1 ratio, enter "1".
</t>
    </r>
  </si>
  <si>
    <r>
      <rPr>
        <sz val="12"/>
        <color rgb="FF000000"/>
        <rFont val="Arial"/>
      </rPr>
      <t xml:space="preserve">Include the PER UNIT cost for each Scope of Work Element. 
</t>
    </r>
    <r>
      <rPr>
        <b/>
        <sz val="12"/>
        <color rgb="FF000000"/>
        <rFont val="Arial"/>
      </rPr>
      <t>For example</t>
    </r>
    <r>
      <rPr>
        <sz val="12"/>
        <color rgb="FF000000"/>
        <rFont val="Arial"/>
      </rPr>
      <t>, column A - "Basketball Court", column B - 5 UNITS, column C - $150.00 cost per unit, column F - Total Line Cost  $750.</t>
    </r>
  </si>
  <si>
    <t>This column autocalculates.</t>
  </si>
  <si>
    <r>
      <t xml:space="preserve">Enter the pre-award planning costs that will occur </t>
    </r>
    <r>
      <rPr>
        <b/>
        <sz val="12"/>
        <rFont val="Arial"/>
        <family val="2"/>
      </rPr>
      <t xml:space="preserve">before </t>
    </r>
    <r>
      <rPr>
        <sz val="12"/>
        <rFont val="Arial"/>
        <family val="2"/>
      </rPr>
      <t xml:space="preserve">NPS awards the project. Pre-Award Planning Costs can only be backdated up to three years from the date of application submission to NPS. ORLP projects are limited to 25% of the total project cost and LWCF has no limit. </t>
    </r>
    <r>
      <rPr>
        <b/>
        <sz val="12"/>
        <rFont val="Arial"/>
        <family val="2"/>
      </rPr>
      <t xml:space="preserve">Remember, no ground disturbance can occur before the award is made. </t>
    </r>
    <r>
      <rPr>
        <sz val="12"/>
        <rFont val="Arial"/>
        <family val="2"/>
      </rPr>
      <t xml:space="preserve">
Examples include Section 106, Design Costs, CEQA, and NEPA. </t>
    </r>
  </si>
  <si>
    <r>
      <rPr>
        <b/>
        <sz val="12"/>
        <color rgb="FF000000"/>
        <rFont val="Arial"/>
      </rPr>
      <t xml:space="preserve">Applicant: </t>
    </r>
    <r>
      <rPr>
        <sz val="12"/>
        <color rgb="FF000000"/>
        <rFont val="Arial"/>
      </rPr>
      <t xml:space="preserve">List the month and year each line cost is estimated to be complete. If the project is selected, these dates are flexible and can change throughout the grant performance period.
</t>
    </r>
    <r>
      <rPr>
        <b/>
        <sz val="12"/>
        <color rgb="FF000000"/>
        <rFont val="Arial"/>
      </rPr>
      <t>Grantee/Post Award:</t>
    </r>
    <r>
      <rPr>
        <sz val="12"/>
        <color rgb="FF000000"/>
        <rFont val="Arial"/>
      </rPr>
      <t xml:space="preserve"> Update the month and year of each line with each progress/status report and reimbursement request to reflect updated estimates, or actual date of completion.</t>
    </r>
  </si>
  <si>
    <r>
      <rPr>
        <b/>
        <sz val="12"/>
        <rFont val="Arial"/>
        <family val="2"/>
      </rPr>
      <t>Applicants:</t>
    </r>
    <r>
      <rPr>
        <sz val="12"/>
        <rFont val="Arial"/>
        <family val="2"/>
      </rPr>
      <t xml:space="preserve"> List the percentage complete of each line at the time of application.
</t>
    </r>
    <r>
      <rPr>
        <b/>
        <sz val="12"/>
        <rFont val="Arial"/>
        <family val="2"/>
      </rPr>
      <t>Grantee/Post Award:</t>
    </r>
    <r>
      <rPr>
        <sz val="12"/>
        <rFont val="Arial"/>
        <family val="2"/>
      </rPr>
      <t xml:space="preserve"> Update the percentage complete of each line with each progress/status report and reimbursement request. </t>
    </r>
  </si>
  <si>
    <t>Describe the methodology for how each cost was estimated. For example, engineering estimates, prior construction experience, etc.</t>
  </si>
  <si>
    <r>
      <rPr>
        <b/>
        <sz val="12"/>
        <rFont val="Arial"/>
        <family val="2"/>
      </rPr>
      <t>Example:</t>
    </r>
    <r>
      <rPr>
        <sz val="12"/>
        <rFont val="Arial"/>
        <family val="2"/>
      </rPr>
      <t xml:space="preserve"> For completion of the project.</t>
    </r>
  </si>
  <si>
    <t>1. Administrative and Legal Expenses</t>
  </si>
  <si>
    <t>Direct costs associated with administrative or clerical services integral to the project or activity. Individuals involved can be specifically identified with the project.</t>
  </si>
  <si>
    <t>Scope of Work Elements</t>
  </si>
  <si>
    <t>Number of Units</t>
  </si>
  <si>
    <t>Cost Per Unit</t>
  </si>
  <si>
    <t>Total Line Cost
(auto calculated)</t>
  </si>
  <si>
    <t>Federal Share</t>
  </si>
  <si>
    <t>Match Share</t>
  </si>
  <si>
    <t>Total Grant + Match
(auto calculated)</t>
  </si>
  <si>
    <t>Category Subtotal</t>
  </si>
  <si>
    <t>Pre-Award Planning Costs</t>
  </si>
  <si>
    <t>Month/Year</t>
  </si>
  <si>
    <t>% Complete</t>
  </si>
  <si>
    <t>Cost Methodology</t>
  </si>
  <si>
    <t>Justification Objective</t>
  </si>
  <si>
    <r>
      <t xml:space="preserve">Subtotals </t>
    </r>
    <r>
      <rPr>
        <i/>
        <sz val="12"/>
        <rFont val="Arial"/>
        <family val="2"/>
      </rPr>
      <t>(Columns D,G, and H should match)</t>
    </r>
  </si>
  <si>
    <t>2. Acquisition only - Cost of Land, structures, rights-of-way, appraisals, etc.</t>
  </si>
  <si>
    <t>When listing the cost of land, structures, right-of-way, appraisals, etc., include the Assessor Parcel Number (APN) and acres.</t>
  </si>
  <si>
    <t>3. Acquisition only - Relocation expenses</t>
  </si>
  <si>
    <t>Cost of relocation expenses &amp; payments.</t>
  </si>
  <si>
    <t xml:space="preserve"> 4 &amp; 5. Architectural and Engineering Fees</t>
  </si>
  <si>
    <t>Professional services of an architectural or engineering nature. Including studies, investigations, surveying, mapping, tests, evaluations, consultations, comprehensive planning, program management, conceptual designs, plans and specifications, value engineering, construction phase services, soils engineering, and drawing reviews. For example: Section 106, NEPA, CEQA etc.</t>
  </si>
  <si>
    <t>6. Project Inspection Fees</t>
  </si>
  <si>
    <t>Inspection fees including municipal inspection and other required professional inspection fees.</t>
  </si>
  <si>
    <t>7. Site Work/Site Prep</t>
  </si>
  <si>
    <t>Mobilization, grading, trenching, etc.</t>
  </si>
  <si>
    <t>8. Demolition and Removal</t>
  </si>
  <si>
    <t xml:space="preserve">9. Construction  </t>
  </si>
  <si>
    <t>Construction means installation and materials associated with the scope of work elements. Only a general description is needed. Some examples are age 5-12 playground(s), shade structures, athletic field with natural turf and field lights, walking paths with lights, perimeter fencing, large and small dog park with fencing, etc.</t>
  </si>
  <si>
    <t>10. Contingencies Costs</t>
  </si>
  <si>
    <t>Total Federal Share</t>
  </si>
  <si>
    <t>Total Match</t>
  </si>
  <si>
    <r>
      <t xml:space="preserve">Total Project Cost </t>
    </r>
    <r>
      <rPr>
        <b/>
        <sz val="10"/>
        <color theme="1"/>
        <rFont val="Arial"/>
        <family val="2"/>
      </rPr>
      <t>(sum of all category subtotals)</t>
    </r>
  </si>
  <si>
    <t>Rate of Reimbursement*</t>
  </si>
  <si>
    <t>*Although this is the current rate of reimbursement estimate based on this budget narrative, should the grantee spend less than the full grant amount listed or the total project cost change, the rate will change.</t>
  </si>
  <si>
    <t>Total Pre-Award Cost</t>
  </si>
  <si>
    <r>
      <rPr>
        <b/>
        <sz val="12"/>
        <color rgb="FF000000"/>
        <rFont val="Arial"/>
      </rPr>
      <t>Pre-Award
*</t>
    </r>
    <r>
      <rPr>
        <b/>
        <sz val="12"/>
        <color rgb="FFC00000"/>
        <rFont val="Arial"/>
      </rPr>
      <t>Note</t>
    </r>
    <r>
      <rPr>
        <b/>
        <sz val="12"/>
        <color rgb="FF000000"/>
        <rFont val="Arial"/>
      </rPr>
      <t>:</t>
    </r>
    <r>
      <rPr>
        <b/>
        <i/>
        <sz val="12"/>
        <color rgb="FF000000"/>
        <rFont val="Arial"/>
      </rPr>
      <t xml:space="preserve"> </t>
    </r>
    <r>
      <rPr>
        <i/>
        <sz val="12"/>
        <color rgb="FF000000"/>
        <rFont val="Arial"/>
      </rPr>
      <t>ORLP projects are limited to 25% pre-award costs</t>
    </r>
    <r>
      <rPr>
        <b/>
        <sz val="12"/>
        <color theme="1"/>
        <rFont val="Arial"/>
      </rPr>
      <t xml:space="preserve">. </t>
    </r>
    <r>
      <rPr>
        <i/>
        <sz val="12"/>
        <color theme="1"/>
        <rFont val="Arial"/>
        <family val="2"/>
      </rPr>
      <t>LWCF projects do not have a pre-award cost limit.</t>
    </r>
  </si>
  <si>
    <t>By submitting this document, the APPLICANT understands that this form will be used to establish the expected GRANT deliverables that must be completed before final GRANT payment is processed as specified in the LWCF Grant Administration Guide. The APPLICANT understands the ELIGIBLE COSTS shown in the LWCF Application Guide. The APPLICANT also understands that the remaining portion of the estimated total project cost not funded by an LWCF grant is the required MATCH.</t>
  </si>
  <si>
    <t>Funding Sources</t>
  </si>
  <si>
    <t>A. Name of the Funding Source</t>
  </si>
  <si>
    <t>B. Match Amount/Value</t>
  </si>
  <si>
    <r>
      <t xml:space="preserve">C. Source
</t>
    </r>
    <r>
      <rPr>
        <sz val="12"/>
        <rFont val="Arial"/>
        <family val="2"/>
      </rPr>
      <t>(State, Local City/County, Federal, or Private)</t>
    </r>
  </si>
  <si>
    <t>Type (Cash or In-kind)</t>
  </si>
  <si>
    <r>
      <t xml:space="preserve">E. Date Secured 
</t>
    </r>
    <r>
      <rPr>
        <sz val="12"/>
        <rFont val="Arial"/>
        <family val="2"/>
      </rPr>
      <t>(</t>
    </r>
    <r>
      <rPr>
        <i/>
        <sz val="12"/>
        <rFont val="Arial"/>
        <family val="2"/>
      </rPr>
      <t>before</t>
    </r>
    <r>
      <rPr>
        <sz val="12"/>
        <rFont val="Arial"/>
        <family val="2"/>
      </rPr>
      <t xml:space="preserve"> the application deadline)</t>
    </r>
  </si>
  <si>
    <r>
      <t xml:space="preserve">List the name of the funding source contributing to the overall total project cost (match </t>
    </r>
    <r>
      <rPr>
        <i/>
        <sz val="12"/>
        <color rgb="FF000000"/>
        <rFont val="Arial"/>
        <family val="2"/>
      </rPr>
      <t xml:space="preserve">and </t>
    </r>
    <r>
      <rPr>
        <sz val="12"/>
        <color rgb="FF000000"/>
        <rFont val="Arial"/>
        <family val="2"/>
      </rPr>
      <t>grant). For example, Statewide Park (SPP), General Fund, Measure A - Park &amp; Recreation, etc.</t>
    </r>
  </si>
  <si>
    <t xml:space="preserve">List the dollar value of each funding source. If requesting a maximum and minimum grant range, use the highest amount of the range to calculate the funding source amounts. Both match and grant must be eligible sources for reimbursement under the program. </t>
  </si>
  <si>
    <r>
      <t xml:space="preserve">List whether the funding source is state funding, local (for example, city or county), private, or federal. </t>
    </r>
    <r>
      <rPr>
        <b/>
        <sz val="12"/>
        <color rgb="FF000000"/>
        <rFont val="Arial"/>
        <family val="2"/>
      </rPr>
      <t>Note:</t>
    </r>
    <r>
      <rPr>
        <sz val="12"/>
        <color rgb="FF000000"/>
        <rFont val="Arial"/>
        <family val="2"/>
      </rPr>
      <t xml:space="preserve"> there are strict limits on what federal funding can be used as a match. Federal sources are generally only eligible if named explicitly in the enabling legislation authorizing their use as an LWCF match (e.g., CDBG and FAST Act). If using federal funds please contact your project officer. </t>
    </r>
  </si>
  <si>
    <t>Include the source's type, such as donations, grants, tax measures, or general funds.</t>
  </si>
  <si>
    <r>
      <t xml:space="preserve">List the commitment date for each fund source secured or committed to the grant project. All funding sources must be secured </t>
    </r>
    <r>
      <rPr>
        <b/>
        <sz val="12"/>
        <color rgb="FF000000"/>
        <rFont val="Arial"/>
        <family val="2"/>
      </rPr>
      <t>before</t>
    </r>
    <r>
      <rPr>
        <sz val="12"/>
        <color rgb="FF000000"/>
        <rFont val="Arial"/>
        <family val="2"/>
      </rPr>
      <t xml:space="preserve"> the application deadline.</t>
    </r>
  </si>
  <si>
    <t>Total Project Cost*</t>
  </si>
  <si>
    <t>*The total project cost on this tab must match the total project cost on the Detailed Budget Narrative tab.</t>
  </si>
  <si>
    <t>By submitting this document, the APPLICANT understands the definition of COMMITTED FUNDS as defined in the LWCF Application Guide and the APPLICANT certifies that they have eligible MATCH sources and can cash-flow 100 percent of the Project, which will be partially reimbursed at the RATE OF REIMBURSEMENT.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</si>
</sst>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quot;$&quot;#,##0.00"/>
    <numFmt numFmtId="165" formatCode="[$-409]mmm\-yy;@"/>
  </numFmts>
  <fonts count="24">
    <font>
      <sz val="10"/>
      <name val="Arial"/>
    </font>
    <font>
      <sz val="8"/>
      <name val="Arial"/>
      <family val="2"/>
    </font>
    <font>
      <b/>
      <sz val="12"/>
      <name val="Arial"/>
      <family val="2"/>
    </font>
    <font>
      <sz val="12"/>
      <name val="Arial"/>
      <family val="2"/>
    </font>
    <font>
      <sz val="10"/>
      <name val="Arial"/>
      <family val="2"/>
    </font>
    <font>
      <b/>
      <sz val="16"/>
      <name val="Arial"/>
      <family val="2"/>
    </font>
    <font>
      <i/>
      <sz val="12"/>
      <name val="Arial"/>
      <family val="2"/>
    </font>
    <font>
      <b/>
      <sz val="20"/>
      <name val="Arial"/>
      <family val="2"/>
    </font>
    <font>
      <b/>
      <sz val="12"/>
      <color theme="1"/>
      <name val="Arial"/>
      <family val="2"/>
    </font>
    <font>
      <sz val="11"/>
      <name val="Arial"/>
      <family val="2"/>
    </font>
    <font>
      <b/>
      <sz val="10"/>
      <color theme="1"/>
      <name val="Arial"/>
      <family val="2"/>
    </font>
    <font>
      <sz val="12"/>
      <color rgb="FF000000"/>
      <name val="Arial"/>
    </font>
    <font>
      <sz val="12"/>
      <name val="Arial"/>
    </font>
    <font>
      <sz val="11"/>
      <name val="Arial"/>
    </font>
    <font>
      <b/>
      <sz val="12"/>
      <color rgb="FF000000"/>
      <name val="Arial"/>
    </font>
    <font>
      <i/>
      <sz val="12"/>
      <color rgb="FF000000"/>
      <name val="Arial"/>
    </font>
    <font>
      <sz val="12"/>
      <color rgb="FF000000"/>
      <name val="Arial"/>
      <family val="2"/>
    </font>
    <font>
      <b/>
      <sz val="12"/>
      <color rgb="FFC00000"/>
      <name val="Arial"/>
    </font>
    <font>
      <b/>
      <i/>
      <sz val="12"/>
      <color rgb="FF000000"/>
      <name val="Arial"/>
    </font>
    <font>
      <b/>
      <sz val="12"/>
      <color theme="1"/>
      <name val="Arial"/>
    </font>
    <font>
      <i/>
      <sz val="12"/>
      <color rgb="FF000000"/>
      <name val="Arial"/>
      <family val="2"/>
    </font>
    <font>
      <b/>
      <sz val="12"/>
      <color rgb="FF000000"/>
      <name val="Arial"/>
      <family val="2"/>
    </font>
    <font>
      <i/>
      <sz val="12"/>
      <color theme="1"/>
      <name val="Arial"/>
      <family val="2"/>
    </font>
    <font>
      <u/>
      <sz val="12"/>
      <color rgb="FF000000"/>
      <name val="Arial"/>
    </font>
  </fonts>
  <fills count="11">
    <fill>
      <patternFill patternType="none"/>
    </fill>
    <fill>
      <patternFill patternType="gray125"/>
    </fill>
    <fill>
      <patternFill patternType="solid">
        <fgColor theme="6" tint="0.79998168889431442"/>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bgColor indexed="64"/>
      </patternFill>
    </fill>
    <fill>
      <patternFill patternType="solid">
        <fgColor theme="1"/>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2"/>
        <bgColor indexed="64"/>
      </patternFill>
    </fill>
  </fills>
  <borders count="34">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style="thin">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s>
  <cellStyleXfs count="2">
    <xf numFmtId="0" fontId="0" fillId="0" borderId="0"/>
    <xf numFmtId="9" fontId="4" fillId="0" borderId="0" applyFont="0" applyFill="0" applyBorder="0" applyAlignment="0" applyProtection="0"/>
  </cellStyleXfs>
  <cellXfs count="137">
    <xf numFmtId="0" fontId="0" fillId="0" borderId="0" xfId="0"/>
    <xf numFmtId="0" fontId="3" fillId="0" borderId="2" xfId="0" applyFont="1" applyBorder="1"/>
    <xf numFmtId="8" fontId="3" fillId="0" borderId="2" xfId="0" applyNumberFormat="1" applyFont="1" applyBorder="1" applyAlignment="1">
      <alignment horizontal="center"/>
    </xf>
    <xf numFmtId="8" fontId="3" fillId="2" borderId="2" xfId="0" applyNumberFormat="1" applyFont="1" applyFill="1" applyBorder="1" applyAlignment="1">
      <alignment horizontal="center"/>
    </xf>
    <xf numFmtId="14" fontId="3" fillId="0" borderId="2" xfId="0" applyNumberFormat="1" applyFont="1" applyBorder="1" applyAlignment="1">
      <alignment horizontal="center"/>
    </xf>
    <xf numFmtId="0" fontId="3" fillId="0" borderId="12" xfId="0" applyFont="1" applyBorder="1"/>
    <xf numFmtId="0" fontId="2" fillId="2" borderId="12" xfId="0" applyFont="1" applyFill="1" applyBorder="1" applyAlignment="1">
      <alignment horizontal="center" vertical="center"/>
    </xf>
    <xf numFmtId="0" fontId="2" fillId="0" borderId="0" xfId="0" applyFont="1" applyAlignment="1">
      <alignment horizontal="center" wrapText="1"/>
    </xf>
    <xf numFmtId="0" fontId="2" fillId="3" borderId="7" xfId="0" applyFont="1" applyFill="1" applyBorder="1" applyAlignment="1">
      <alignment horizontal="center" vertical="center"/>
    </xf>
    <xf numFmtId="0" fontId="2" fillId="3" borderId="4" xfId="0" applyFont="1" applyFill="1" applyBorder="1" applyAlignment="1">
      <alignment horizontal="center" vertical="center" wrapText="1"/>
    </xf>
    <xf numFmtId="8" fontId="2" fillId="3" borderId="4" xfId="0" applyNumberFormat="1" applyFont="1" applyFill="1" applyBorder="1" applyAlignment="1">
      <alignment horizontal="center" vertical="center" wrapText="1"/>
    </xf>
    <xf numFmtId="0" fontId="3" fillId="0" borderId="2" xfId="0" applyFont="1" applyBorder="1" applyAlignment="1" applyProtection="1">
      <alignment vertical="top"/>
      <protection locked="0"/>
    </xf>
    <xf numFmtId="0" fontId="8" fillId="7" borderId="0" xfId="0" applyFont="1" applyFill="1" applyAlignment="1">
      <alignment horizontal="left" vertical="top"/>
    </xf>
    <xf numFmtId="0" fontId="2" fillId="2" borderId="26" xfId="0" applyFont="1" applyFill="1" applyBorder="1" applyAlignment="1">
      <alignment horizontal="right" vertical="top"/>
    </xf>
    <xf numFmtId="0" fontId="0" fillId="0" borderId="22" xfId="0" applyBorder="1"/>
    <xf numFmtId="0" fontId="0" fillId="7" borderId="17" xfId="0" applyFill="1" applyBorder="1"/>
    <xf numFmtId="0" fontId="0" fillId="7" borderId="0" xfId="0" applyFill="1"/>
    <xf numFmtId="10" fontId="0" fillId="7" borderId="0" xfId="1" applyNumberFormat="1" applyFont="1" applyFill="1" applyBorder="1"/>
    <xf numFmtId="164" fontId="0" fillId="0" borderId="0" xfId="0" applyNumberFormat="1" applyAlignment="1">
      <alignment horizontal="left" vertical="center"/>
    </xf>
    <xf numFmtId="0" fontId="0" fillId="0" borderId="0" xfId="0" applyAlignment="1">
      <alignment horizontal="left" vertical="center"/>
    </xf>
    <xf numFmtId="0" fontId="9" fillId="0" borderId="0" xfId="0" applyFont="1"/>
    <xf numFmtId="6" fontId="3" fillId="0" borderId="3" xfId="0" applyNumberFormat="1" applyFont="1" applyBorder="1" applyAlignment="1" applyProtection="1">
      <alignment horizontal="left" vertical="top"/>
      <protection locked="0"/>
    </xf>
    <xf numFmtId="0" fontId="2" fillId="2" borderId="30" xfId="0" applyFont="1" applyFill="1" applyBorder="1" applyAlignment="1">
      <alignment horizontal="center" vertical="top" wrapText="1"/>
    </xf>
    <xf numFmtId="0" fontId="2" fillId="2" borderId="31" xfId="0" applyFont="1" applyFill="1" applyBorder="1" applyAlignment="1">
      <alignment horizontal="center" vertical="top" wrapText="1"/>
    </xf>
    <xf numFmtId="6" fontId="2" fillId="2" borderId="31" xfId="0" applyNumberFormat="1" applyFont="1" applyFill="1" applyBorder="1" applyAlignment="1">
      <alignment horizontal="center" vertical="top" wrapText="1"/>
    </xf>
    <xf numFmtId="0" fontId="2" fillId="2" borderId="32" xfId="0" applyFont="1" applyFill="1" applyBorder="1" applyAlignment="1">
      <alignment horizontal="center" vertical="top" wrapText="1"/>
    </xf>
    <xf numFmtId="0" fontId="0" fillId="0" borderId="0" xfId="0" applyAlignment="1">
      <alignment vertical="center"/>
    </xf>
    <xf numFmtId="1" fontId="0" fillId="0" borderId="0" xfId="0" applyNumberFormat="1" applyAlignment="1" applyProtection="1">
      <alignment horizontal="left" vertical="center"/>
      <protection locked="0"/>
    </xf>
    <xf numFmtId="164" fontId="0" fillId="0" borderId="0" xfId="0" applyNumberFormat="1" applyAlignment="1" applyProtection="1">
      <alignment horizontal="left" vertical="center"/>
      <protection locked="0"/>
    </xf>
    <xf numFmtId="165" fontId="0" fillId="0" borderId="0" xfId="0" applyNumberFormat="1" applyAlignment="1" applyProtection="1">
      <alignment horizontal="left" vertical="center"/>
      <protection locked="0"/>
    </xf>
    <xf numFmtId="9" fontId="0" fillId="0" borderId="0" xfId="0" applyNumberFormat="1" applyAlignment="1" applyProtection="1">
      <alignment horizontal="left" vertical="center"/>
      <protection locked="0"/>
    </xf>
    <xf numFmtId="49" fontId="0" fillId="0" borderId="0" xfId="0" applyNumberFormat="1" applyAlignment="1" applyProtection="1">
      <alignment horizontal="left" vertical="center"/>
      <protection locked="0"/>
    </xf>
    <xf numFmtId="49" fontId="9" fillId="0" borderId="0" xfId="0" applyNumberFormat="1" applyFont="1" applyAlignment="1" applyProtection="1">
      <alignment horizontal="left" vertical="center"/>
      <protection locked="0"/>
    </xf>
    <xf numFmtId="164" fontId="3" fillId="0" borderId="2" xfId="0" applyNumberFormat="1" applyFont="1" applyBorder="1"/>
    <xf numFmtId="164" fontId="3" fillId="10" borderId="2" xfId="0" applyNumberFormat="1" applyFont="1" applyFill="1" applyBorder="1"/>
    <xf numFmtId="10" fontId="3" fillId="10" borderId="2" xfId="1" applyNumberFormat="1" applyFont="1" applyFill="1" applyBorder="1"/>
    <xf numFmtId="0" fontId="3" fillId="5" borderId="1" xfId="0" applyFont="1" applyFill="1" applyBorder="1" applyAlignment="1">
      <alignment horizontal="left" vertical="top" wrapText="1"/>
    </xf>
    <xf numFmtId="0" fontId="3" fillId="5" borderId="33" xfId="0" applyFont="1" applyFill="1" applyBorder="1" applyAlignment="1">
      <alignment horizontal="left" vertical="top" wrapText="1"/>
    </xf>
    <xf numFmtId="0" fontId="12" fillId="0" borderId="0" xfId="0" applyFont="1"/>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5" borderId="10" xfId="0" applyFont="1" applyFill="1" applyBorder="1" applyAlignment="1">
      <alignment horizontal="center" vertical="center" wrapText="1"/>
    </xf>
    <xf numFmtId="0" fontId="2" fillId="0" borderId="11" xfId="0" applyFont="1" applyBorder="1" applyAlignment="1">
      <alignment horizontal="center" vertical="center"/>
    </xf>
    <xf numFmtId="0" fontId="3" fillId="0" borderId="0" xfId="0" applyFont="1"/>
    <xf numFmtId="49" fontId="2" fillId="0" borderId="9" xfId="0" applyNumberFormat="1" applyFont="1" applyBorder="1" applyAlignment="1">
      <alignment horizontal="left" vertical="center"/>
    </xf>
    <xf numFmtId="1" fontId="12" fillId="0" borderId="10" xfId="0" applyNumberFormat="1" applyFont="1" applyBorder="1" applyAlignment="1">
      <alignment horizontal="left" vertical="center"/>
    </xf>
    <xf numFmtId="164" fontId="12" fillId="0" borderId="10" xfId="0" applyNumberFormat="1" applyFont="1" applyBorder="1" applyAlignment="1">
      <alignment horizontal="left" vertical="center"/>
    </xf>
    <xf numFmtId="164" fontId="12" fillId="5" borderId="10" xfId="0" applyNumberFormat="1" applyFont="1" applyFill="1" applyBorder="1" applyAlignment="1">
      <alignment horizontal="left" vertical="center"/>
    </xf>
    <xf numFmtId="164" fontId="12" fillId="8" borderId="10" xfId="0" applyNumberFormat="1" applyFont="1" applyFill="1" applyBorder="1" applyAlignment="1">
      <alignment horizontal="left" vertical="center"/>
    </xf>
    <xf numFmtId="164" fontId="12" fillId="9" borderId="10" xfId="0" applyNumberFormat="1" applyFont="1" applyFill="1" applyBorder="1" applyAlignment="1">
      <alignment horizontal="left" vertical="center"/>
    </xf>
    <xf numFmtId="165" fontId="12" fillId="0" borderId="10" xfId="0" applyNumberFormat="1" applyFont="1" applyBorder="1" applyAlignment="1">
      <alignment horizontal="left" vertical="center"/>
    </xf>
    <xf numFmtId="10" fontId="12" fillId="0" borderId="10" xfId="0" applyNumberFormat="1" applyFont="1" applyBorder="1" applyAlignment="1">
      <alignment horizontal="left" vertical="center"/>
    </xf>
    <xf numFmtId="49" fontId="12" fillId="0" borderId="10" xfId="0" applyNumberFormat="1" applyFont="1" applyBorder="1" applyAlignment="1">
      <alignment horizontal="left" vertical="center"/>
    </xf>
    <xf numFmtId="49" fontId="12" fillId="0" borderId="11" xfId="0" applyNumberFormat="1" applyFont="1" applyBorder="1" applyAlignment="1">
      <alignment horizontal="left" vertical="center"/>
    </xf>
    <xf numFmtId="0" fontId="12" fillId="0" borderId="0" xfId="0" applyFont="1" applyAlignment="1">
      <alignment vertical="center"/>
    </xf>
    <xf numFmtId="0" fontId="9" fillId="4" borderId="24" xfId="0" applyFont="1" applyFill="1" applyBorder="1" applyAlignment="1">
      <alignment horizontal="left" vertical="center" wrapText="1"/>
    </xf>
    <xf numFmtId="0" fontId="13" fillId="0" borderId="0" xfId="0" applyFont="1" applyAlignment="1">
      <alignment vertical="center"/>
    </xf>
    <xf numFmtId="0" fontId="9" fillId="4" borderId="28" xfId="0" applyFont="1" applyFill="1" applyBorder="1" applyAlignment="1">
      <alignment vertical="center" wrapText="1"/>
    </xf>
    <xf numFmtId="49" fontId="4" fillId="0" borderId="0" xfId="0" applyNumberFormat="1" applyFont="1" applyAlignment="1" applyProtection="1">
      <alignment horizontal="left" vertical="center"/>
      <protection locked="0"/>
    </xf>
    <xf numFmtId="0" fontId="4" fillId="0" borderId="0" xfId="0" applyFont="1" applyAlignment="1">
      <alignment horizontal="left" vertical="top" wrapText="1"/>
    </xf>
    <xf numFmtId="0" fontId="4" fillId="0" borderId="0" xfId="0" applyFont="1"/>
    <xf numFmtId="0" fontId="11" fillId="5" borderId="1" xfId="0" applyFont="1" applyFill="1" applyBorder="1" applyAlignment="1">
      <alignment horizontal="left" vertical="top" wrapText="1"/>
    </xf>
    <xf numFmtId="1" fontId="12" fillId="0" borderId="8" xfId="0" applyNumberFormat="1" applyFont="1" applyBorder="1" applyAlignment="1">
      <alignment horizontal="left" vertical="center"/>
    </xf>
    <xf numFmtId="164" fontId="12" fillId="0" borderId="8" xfId="0" applyNumberFormat="1" applyFont="1" applyBorder="1" applyAlignment="1">
      <alignment horizontal="left" vertical="center"/>
    </xf>
    <xf numFmtId="164" fontId="12" fillId="5" borderId="8" xfId="0" applyNumberFormat="1" applyFont="1" applyFill="1" applyBorder="1" applyAlignment="1">
      <alignment horizontal="left" vertical="center"/>
    </xf>
    <xf numFmtId="164" fontId="12" fillId="8" borderId="8" xfId="0" applyNumberFormat="1" applyFont="1" applyFill="1" applyBorder="1" applyAlignment="1">
      <alignment horizontal="left" vertical="center"/>
    </xf>
    <xf numFmtId="164" fontId="12" fillId="9" borderId="8" xfId="0" applyNumberFormat="1" applyFont="1" applyFill="1" applyBorder="1" applyAlignment="1">
      <alignment horizontal="left" vertical="center"/>
    </xf>
    <xf numFmtId="165" fontId="12" fillId="0" borderId="8" xfId="0" applyNumberFormat="1" applyFont="1" applyBorder="1" applyAlignment="1">
      <alignment horizontal="left" vertical="center"/>
    </xf>
    <xf numFmtId="10" fontId="12" fillId="0" borderId="8" xfId="0" applyNumberFormat="1" applyFont="1" applyBorder="1" applyAlignment="1">
      <alignment horizontal="left" vertical="center"/>
    </xf>
    <xf numFmtId="49" fontId="12" fillId="0" borderId="8" xfId="0" applyNumberFormat="1" applyFont="1" applyBorder="1" applyAlignment="1">
      <alignment horizontal="left" vertical="center"/>
    </xf>
    <xf numFmtId="49" fontId="12" fillId="0" borderId="14" xfId="0" applyNumberFormat="1" applyFont="1" applyBorder="1" applyAlignment="1">
      <alignment horizontal="left" vertical="center"/>
    </xf>
    <xf numFmtId="0" fontId="16" fillId="5" borderId="2" xfId="0" applyFont="1" applyFill="1" applyBorder="1" applyAlignment="1">
      <alignment horizontal="left" vertical="top" wrapText="1"/>
    </xf>
    <xf numFmtId="0" fontId="3" fillId="5" borderId="2" xfId="0" applyFont="1" applyFill="1" applyBorder="1" applyAlignment="1">
      <alignment horizontal="left" vertical="top" wrapText="1"/>
    </xf>
    <xf numFmtId="0" fontId="16" fillId="5" borderId="26" xfId="0" applyFont="1" applyFill="1" applyBorder="1" applyAlignment="1">
      <alignment horizontal="left" vertical="top" wrapText="1"/>
    </xf>
    <xf numFmtId="0" fontId="0" fillId="0" borderId="0" xfId="0"/>
    <xf numFmtId="0" fontId="0" fillId="0" borderId="0" xfId="0" applyAlignment="1">
      <alignment vertical="top"/>
    </xf>
    <xf numFmtId="0" fontId="3" fillId="0" borderId="2" xfId="0" applyFont="1" applyBorder="1" applyAlignment="1">
      <alignment horizontal="left" vertical="top" wrapText="1"/>
    </xf>
    <xf numFmtId="0" fontId="9" fillId="4" borderId="6" xfId="0" applyFont="1" applyFill="1" applyBorder="1" applyAlignment="1">
      <alignment vertical="center" wrapText="1"/>
    </xf>
    <xf numFmtId="0" fontId="9" fillId="4" borderId="20" xfId="0" applyFont="1" applyFill="1" applyBorder="1" applyAlignment="1">
      <alignment horizontal="left" vertical="center" wrapText="1"/>
    </xf>
    <xf numFmtId="0" fontId="5" fillId="3" borderId="2" xfId="0" applyFont="1" applyFill="1" applyBorder="1" applyAlignment="1">
      <alignment horizontal="center" vertical="top" wrapText="1"/>
    </xf>
    <xf numFmtId="0" fontId="0" fillId="0" borderId="2" xfId="0" applyBorder="1" applyAlignment="1">
      <alignment horizontal="center" vertical="top"/>
    </xf>
    <xf numFmtId="0" fontId="11" fillId="0" borderId="2" xfId="0" applyFont="1" applyBorder="1" applyAlignment="1">
      <alignment horizontal="left" vertical="top" wrapText="1"/>
    </xf>
    <xf numFmtId="0" fontId="3" fillId="0" borderId="2" xfId="0" applyFont="1" applyBorder="1" applyAlignment="1">
      <alignment horizontal="left" vertical="top" wrapText="1"/>
    </xf>
    <xf numFmtId="0" fontId="8" fillId="2" borderId="21" xfId="0" applyFont="1" applyFill="1" applyBorder="1" applyAlignment="1">
      <alignment horizontal="left" wrapText="1"/>
    </xf>
    <xf numFmtId="0" fontId="8" fillId="2" borderId="14" xfId="0" applyFont="1" applyFill="1" applyBorder="1" applyAlignment="1">
      <alignment horizontal="left" wrapText="1"/>
    </xf>
    <xf numFmtId="0" fontId="0" fillId="0" borderId="17" xfId="0" applyBorder="1" applyAlignment="1"/>
    <xf numFmtId="0" fontId="0" fillId="0" borderId="0" xfId="0" applyAlignment="1"/>
    <xf numFmtId="0" fontId="2" fillId="0" borderId="23" xfId="0" applyFont="1" applyBorder="1" applyAlignment="1">
      <alignment horizontal="left" vertical="center" wrapText="1"/>
    </xf>
    <xf numFmtId="0" fontId="2" fillId="0" borderId="20" xfId="0" applyFont="1" applyBorder="1" applyAlignment="1">
      <alignment horizontal="left" vertical="center" wrapText="1"/>
    </xf>
    <xf numFmtId="0" fontId="2" fillId="0" borderId="24" xfId="0" applyFont="1" applyBorder="1" applyAlignment="1">
      <alignment horizontal="left" vertical="center" wrapText="1"/>
    </xf>
    <xf numFmtId="0" fontId="3" fillId="0" borderId="0" xfId="0" applyFont="1" applyAlignment="1">
      <alignment horizontal="left" wrapText="1"/>
    </xf>
    <xf numFmtId="0" fontId="8" fillId="2" borderId="21" xfId="0" applyFont="1" applyFill="1" applyBorder="1" applyAlignment="1">
      <alignment horizontal="left" vertical="top"/>
    </xf>
    <xf numFmtId="0" fontId="8" fillId="2" borderId="14" xfId="0" applyFont="1" applyFill="1" applyBorder="1" applyAlignment="1">
      <alignment horizontal="left" vertical="top"/>
    </xf>
    <xf numFmtId="0" fontId="8" fillId="2" borderId="5" xfId="0" applyFont="1" applyFill="1" applyBorder="1" applyAlignment="1">
      <alignment horizontal="left" vertical="top"/>
    </xf>
    <xf numFmtId="0" fontId="8" fillId="2" borderId="22" xfId="0" applyFont="1" applyFill="1" applyBorder="1" applyAlignment="1">
      <alignment horizontal="left" vertical="top"/>
    </xf>
    <xf numFmtId="0" fontId="8" fillId="2" borderId="21" xfId="0" applyFont="1" applyFill="1" applyBorder="1" applyAlignment="1">
      <alignment horizontal="left"/>
    </xf>
    <xf numFmtId="0" fontId="8" fillId="2" borderId="14" xfId="0" applyFont="1" applyFill="1" applyBorder="1" applyAlignment="1">
      <alignment horizontal="left"/>
    </xf>
    <xf numFmtId="0" fontId="8" fillId="2" borderId="5" xfId="0" applyFont="1" applyFill="1" applyBorder="1" applyAlignment="1">
      <alignment horizontal="left"/>
    </xf>
    <xf numFmtId="0" fontId="8" fillId="2" borderId="22" xfId="0" applyFont="1" applyFill="1" applyBorder="1" applyAlignment="1">
      <alignment horizontal="left"/>
    </xf>
    <xf numFmtId="0" fontId="8" fillId="2" borderId="25" xfId="0" applyFont="1" applyFill="1" applyBorder="1" applyAlignment="1">
      <alignment horizontal="left" vertical="top"/>
    </xf>
    <xf numFmtId="0" fontId="8" fillId="2" borderId="24" xfId="0" applyFont="1" applyFill="1" applyBorder="1" applyAlignment="1">
      <alignment horizontal="left" vertical="top"/>
    </xf>
    <xf numFmtId="0" fontId="2" fillId="6" borderId="30" xfId="0" applyFont="1" applyFill="1" applyBorder="1" applyAlignment="1">
      <alignment vertical="center" wrapText="1"/>
    </xf>
    <xf numFmtId="0" fontId="2" fillId="6" borderId="31" xfId="0" applyFont="1" applyFill="1" applyBorder="1" applyAlignment="1">
      <alignment vertical="center" wrapText="1"/>
    </xf>
    <xf numFmtId="0" fontId="2" fillId="6" borderId="32" xfId="0" applyFont="1" applyFill="1" applyBorder="1" applyAlignment="1">
      <alignment vertical="center" wrapText="1"/>
    </xf>
    <xf numFmtId="0" fontId="9" fillId="4" borderId="23" xfId="0" applyFont="1" applyFill="1" applyBorder="1" applyAlignment="1">
      <alignment horizontal="left" vertical="center" wrapText="1"/>
    </xf>
    <xf numFmtId="0" fontId="9" fillId="4" borderId="20" xfId="0" applyFont="1" applyFill="1" applyBorder="1" applyAlignment="1">
      <alignment horizontal="left" vertical="center" wrapText="1"/>
    </xf>
    <xf numFmtId="0" fontId="2" fillId="6" borderId="17" xfId="0" applyFont="1" applyFill="1" applyBorder="1" applyAlignment="1">
      <alignment vertical="center" wrapText="1"/>
    </xf>
    <xf numFmtId="0" fontId="2" fillId="6" borderId="0" xfId="0" applyFont="1" applyFill="1" applyAlignment="1">
      <alignment vertical="center" wrapText="1"/>
    </xf>
    <xf numFmtId="0" fontId="2" fillId="6" borderId="22" xfId="0" applyFont="1" applyFill="1" applyBorder="1" applyAlignment="1">
      <alignment vertical="center" wrapText="1"/>
    </xf>
    <xf numFmtId="0" fontId="2" fillId="6" borderId="9" xfId="0" applyFont="1" applyFill="1" applyBorder="1" applyAlignment="1">
      <alignment vertical="center" wrapText="1"/>
    </xf>
    <xf numFmtId="0" fontId="2" fillId="6" borderId="10" xfId="0" applyFont="1" applyFill="1" applyBorder="1" applyAlignment="1">
      <alignment vertical="center" wrapText="1"/>
    </xf>
    <xf numFmtId="0" fontId="2" fillId="6" borderId="11" xfId="0" applyFont="1" applyFill="1" applyBorder="1" applyAlignment="1">
      <alignment vertical="center" wrapText="1"/>
    </xf>
    <xf numFmtId="0" fontId="9" fillId="4" borderId="27" xfId="0" applyFont="1" applyFill="1" applyBorder="1" applyAlignment="1">
      <alignment vertical="center" wrapText="1"/>
    </xf>
    <xf numFmtId="0" fontId="9" fillId="4" borderId="6" xfId="0" applyFont="1" applyFill="1" applyBorder="1" applyAlignment="1">
      <alignment vertical="center" wrapText="1"/>
    </xf>
    <xf numFmtId="0" fontId="7" fillId="3" borderId="9" xfId="0" applyFont="1" applyFill="1" applyBorder="1" applyAlignment="1">
      <alignment horizontal="center" vertical="top"/>
    </xf>
    <xf numFmtId="0" fontId="7" fillId="3" borderId="10" xfId="0" applyFont="1" applyFill="1" applyBorder="1" applyAlignment="1">
      <alignment horizontal="center" vertical="top"/>
    </xf>
    <xf numFmtId="0" fontId="7" fillId="3" borderId="11" xfId="0" applyFont="1" applyFill="1" applyBorder="1" applyAlignment="1">
      <alignment horizontal="center" vertical="top"/>
    </xf>
    <xf numFmtId="0" fontId="3" fillId="0" borderId="5"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3" fillId="0" borderId="22" xfId="0" applyFont="1" applyBorder="1" applyAlignment="1" applyProtection="1">
      <alignment vertical="top" wrapText="1"/>
      <protection locked="0"/>
    </xf>
    <xf numFmtId="0" fontId="3" fillId="0" borderId="18" xfId="0" applyFont="1" applyBorder="1" applyAlignment="1" applyProtection="1">
      <alignment horizontal="left" vertical="top"/>
      <protection locked="0"/>
    </xf>
    <xf numFmtId="0" fontId="3" fillId="0" borderId="19" xfId="0" applyFont="1" applyBorder="1" applyAlignment="1" applyProtection="1">
      <alignment horizontal="left" vertical="top"/>
      <protection locked="0"/>
    </xf>
    <xf numFmtId="0" fontId="3" fillId="0" borderId="7" xfId="0" applyFont="1" applyBorder="1" applyAlignment="1" applyProtection="1">
      <alignment horizontal="left" vertical="top"/>
      <protection locked="0"/>
    </xf>
    <xf numFmtId="0" fontId="2" fillId="2" borderId="1" xfId="0" applyFont="1" applyFill="1" applyBorder="1" applyAlignment="1">
      <alignment horizontal="center"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9" xfId="0" applyFont="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5" fillId="0" borderId="13" xfId="0" applyFont="1" applyBorder="1" applyAlignment="1">
      <alignment horizontal="center"/>
    </xf>
    <xf numFmtId="0" fontId="5" fillId="0" borderId="8" xfId="0" applyFont="1" applyBorder="1" applyAlignment="1">
      <alignment horizontal="center"/>
    </xf>
    <xf numFmtId="0" fontId="5" fillId="0" borderId="14" xfId="0" applyFont="1" applyBorder="1" applyAlignment="1">
      <alignment horizontal="center"/>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3" fillId="0" borderId="0" xfId="0" applyFont="1" applyAlignment="1">
      <alignment horizontal="left" vertical="top" wrapText="1"/>
    </xf>
  </cellXfs>
  <cellStyles count="2">
    <cellStyle name="Normal" xfId="0" builtinId="0"/>
    <cellStyle name="Percent" xfId="1" builtinId="5"/>
  </cellStyles>
  <dxfs count="151">
    <dxf>
      <numFmt numFmtId="0" formatCode="General"/>
    </dxf>
    <dxf>
      <font>
        <b val="0"/>
        <i val="0"/>
        <strike val="0"/>
        <condense val="0"/>
        <extend val="0"/>
        <outline val="0"/>
        <shadow val="0"/>
        <u val="none"/>
        <vertAlign val="baseline"/>
        <sz val="12"/>
        <color auto="1"/>
        <name val="Arial"/>
        <family val="2"/>
        <scheme val="none"/>
      </font>
      <numFmt numFmtId="0" formatCode="General"/>
      <border diagonalUp="0" diagonalDown="0">
        <left style="thin">
          <color indexed="64"/>
        </left>
        <right style="thin">
          <color indexed="64"/>
        </right>
        <top style="thin">
          <color indexed="64"/>
        </top>
        <bottom style="thin">
          <color indexed="64"/>
        </bottom>
        <vertical/>
        <horizontal/>
      </border>
    </dxf>
    <dxf>
      <numFmt numFmtId="0" formatCode="General"/>
    </dxf>
    <dxf>
      <border outline="0">
        <bottom style="thin">
          <color indexed="64"/>
        </bottom>
      </border>
    </dxf>
    <dxf>
      <border outline="0">
        <left style="thin">
          <color indexed="64"/>
        </left>
        <top style="medium">
          <color indexed="64"/>
        </top>
      </border>
    </dxf>
    <dxf>
      <font>
        <b/>
        <i val="0"/>
        <strike val="0"/>
        <condense val="0"/>
        <extend val="0"/>
        <outline val="0"/>
        <shadow val="0"/>
        <u val="none"/>
        <vertAlign val="baseline"/>
        <sz val="12"/>
        <color auto="1"/>
        <name val="Arial"/>
        <family val="2"/>
        <scheme val="none"/>
      </font>
      <fill>
        <patternFill patternType="solid">
          <fgColor indexed="64"/>
          <bgColor theme="6"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numFmt numFmtId="30" formatCode="@"/>
      <alignment horizontal="left" vertical="center" textRotation="0" wrapText="0" indent="0" justifyLastLine="0" shrinkToFit="0" readingOrder="0"/>
      <protection locked="0" hidden="0"/>
    </dxf>
    <dxf>
      <numFmt numFmtId="30" formatCode="@"/>
      <alignment horizontal="left" vertical="center" textRotation="0" wrapText="0" indent="0" justifyLastLine="0" shrinkToFit="0" readingOrder="0"/>
      <protection locked="0" hidden="0"/>
    </dxf>
    <dxf>
      <numFmt numFmtId="13" formatCode="0%"/>
      <alignment horizontal="left" vertical="center" textRotation="0" wrapText="0" indent="0" justifyLastLine="0" shrinkToFit="0" readingOrder="0"/>
      <protection locked="0" hidden="0"/>
    </dxf>
    <dxf>
      <numFmt numFmtId="165" formatCode="[$-409]mmm\-yy;@"/>
      <alignment horizontal="left" vertical="center" textRotation="0" wrapText="0" indent="0" justifyLastLine="0" shrinkToFit="0" readingOrder="0"/>
      <protection locked="0" hidden="0"/>
    </dxf>
    <dxf>
      <numFmt numFmtId="164" formatCode="&quot;$&quot;#,##0.00"/>
      <alignment horizontal="left" vertical="center" textRotation="0" wrapText="0" indent="0" justifyLastLine="0" shrinkToFit="0" readingOrder="0"/>
      <protection locked="0" hidden="0"/>
    </dxf>
    <dxf>
      <alignment horizontal="left" vertical="center" textRotation="0" wrapText="0" indent="0" justifyLastLine="0" shrinkToFit="0" readingOrder="0"/>
      <protection locked="1" hidden="0"/>
    </dxf>
    <dxf>
      <numFmt numFmtId="164" formatCode="&quot;$&quot;#,##0.00"/>
      <alignment horizontal="left" vertical="center" textRotation="0" wrapText="0" indent="0" justifyLastLine="0" shrinkToFit="0" readingOrder="0"/>
    </dxf>
    <dxf>
      <numFmt numFmtId="164" formatCode="&quot;$&quot;#,##0.00"/>
      <alignment horizontal="left" vertical="center" textRotation="0" wrapText="0" indent="0" justifyLastLine="0" shrinkToFit="0" readingOrder="0"/>
      <protection locked="0" hidden="0"/>
    </dxf>
    <dxf>
      <numFmt numFmtId="164" formatCode="&quot;$&quot;#,##0.00"/>
      <alignment horizontal="left" vertical="center" textRotation="0" wrapText="0" indent="0" justifyLastLine="0" shrinkToFit="0" readingOrder="0"/>
      <protection locked="0" hidden="0"/>
    </dxf>
    <dxf>
      <numFmt numFmtId="164" formatCode="&quot;$&quot;#,##0.00"/>
      <alignment horizontal="left" vertical="center" textRotation="0" wrapText="0" indent="0" justifyLastLine="0" shrinkToFit="0" readingOrder="0"/>
    </dxf>
    <dxf>
      <numFmt numFmtId="164" formatCode="&quot;$&quot;#,##0.00"/>
      <alignment horizontal="left" vertical="center" textRotation="0" wrapText="0" indent="0" justifyLastLine="0" shrinkToFit="0" readingOrder="0"/>
      <protection locked="0" hidden="0"/>
    </dxf>
    <dxf>
      <numFmt numFmtId="1" formatCode="0"/>
      <alignment horizontal="left" vertical="center" textRotation="0" wrapText="0" indent="0" justifyLastLine="0" shrinkToFit="0" readingOrder="0"/>
      <protection locked="0" hidden="0"/>
    </dxf>
    <dxf>
      <numFmt numFmtId="30" formatCode="@"/>
      <alignment horizontal="left" vertical="center" textRotation="0" wrapText="0" indent="0" justifyLastLine="0" shrinkToFit="0" readingOrder="0"/>
      <protection locked="0" hidden="0"/>
    </dxf>
    <dxf>
      <border>
        <bottom style="medium">
          <color indexed="64"/>
        </bottom>
      </border>
    </dxf>
    <dxf>
      <alignment horizontal="left" vertical="center" textRotation="0" wrapText="0" indent="0" justifyLastLine="0" shrinkToFit="0" readingOrder="0"/>
    </dxf>
    <dxf>
      <font>
        <b/>
        <i val="0"/>
        <strike val="0"/>
        <condense val="0"/>
        <extend val="0"/>
        <outline val="0"/>
        <shadow val="0"/>
        <u val="none"/>
        <vertAlign val="baseline"/>
        <sz val="12"/>
        <color auto="1"/>
        <name val="Arial"/>
        <scheme val="none"/>
      </font>
      <alignment horizontal="center" vertical="center" textRotation="0" wrapText="0" indent="0" justifyLastLine="0" shrinkToFit="0" readingOrder="0"/>
      <border diagonalUp="0" diagonalDown="0">
        <left/>
        <right/>
        <top/>
        <bottom/>
        <vertical/>
        <horizontal/>
      </border>
    </dxf>
    <dxf>
      <numFmt numFmtId="30" formatCode="@"/>
      <alignment horizontal="left" vertical="center" textRotation="0" wrapText="0" indent="0" justifyLastLine="0" shrinkToFit="0" readingOrder="0"/>
      <protection locked="0" hidden="0"/>
    </dxf>
    <dxf>
      <numFmt numFmtId="30" formatCode="@"/>
      <alignment horizontal="left" vertical="center" textRotation="0" wrapText="0" indent="0" justifyLastLine="0" shrinkToFit="0" readingOrder="0"/>
      <protection locked="0" hidden="0"/>
    </dxf>
    <dxf>
      <numFmt numFmtId="13" formatCode="0%"/>
      <alignment horizontal="left" vertical="center" textRotation="0" wrapText="0" indent="0" justifyLastLine="0" shrinkToFit="0" readingOrder="0"/>
      <protection locked="0" hidden="0"/>
    </dxf>
    <dxf>
      <numFmt numFmtId="165" formatCode="[$-409]mmm\-yy;@"/>
      <alignment horizontal="left" vertical="center" textRotation="0" wrapText="0" indent="0" justifyLastLine="0" shrinkToFit="0" readingOrder="0"/>
      <protection locked="0" hidden="0"/>
    </dxf>
    <dxf>
      <numFmt numFmtId="164" formatCode="&quot;$&quot;#,##0.00"/>
      <alignment horizontal="left" vertical="center" textRotation="0" wrapText="0" indent="0" justifyLastLine="0" shrinkToFit="0" readingOrder="0"/>
      <protection locked="0" hidden="0"/>
    </dxf>
    <dxf>
      <alignment horizontal="left" vertical="center" textRotation="0" wrapText="0" indent="0" justifyLastLine="0" shrinkToFit="0" readingOrder="0"/>
      <protection locked="1" hidden="0"/>
    </dxf>
    <dxf>
      <numFmt numFmtId="164" formatCode="&quot;$&quot;#,##0.00"/>
      <alignment horizontal="left" vertical="center" textRotation="0" wrapText="0" indent="0" justifyLastLine="0" shrinkToFit="0" readingOrder="0"/>
    </dxf>
    <dxf>
      <numFmt numFmtId="164" formatCode="&quot;$&quot;#,##0.00"/>
      <alignment horizontal="left" vertical="center" textRotation="0" wrapText="0" indent="0" justifyLastLine="0" shrinkToFit="0" readingOrder="0"/>
      <protection locked="0" hidden="0"/>
    </dxf>
    <dxf>
      <numFmt numFmtId="164" formatCode="&quot;$&quot;#,##0.00"/>
      <alignment horizontal="left" vertical="center" textRotation="0" wrapText="0" indent="0" justifyLastLine="0" shrinkToFit="0" readingOrder="0"/>
      <protection locked="0" hidden="0"/>
    </dxf>
    <dxf>
      <numFmt numFmtId="164" formatCode="&quot;$&quot;#,##0.00"/>
      <alignment horizontal="left" vertical="center" textRotation="0" wrapText="0" indent="0" justifyLastLine="0" shrinkToFit="0" readingOrder="0"/>
    </dxf>
    <dxf>
      <numFmt numFmtId="164" formatCode="&quot;$&quot;#,##0.00"/>
      <alignment horizontal="left" vertical="center" textRotation="0" wrapText="0" indent="0" justifyLastLine="0" shrinkToFit="0" readingOrder="0"/>
      <protection locked="0" hidden="0"/>
    </dxf>
    <dxf>
      <numFmt numFmtId="1" formatCode="0"/>
      <alignment horizontal="left" vertical="center" textRotation="0" wrapText="0" indent="0" justifyLastLine="0" shrinkToFit="0" readingOrder="0"/>
      <protection locked="0" hidden="0"/>
    </dxf>
    <dxf>
      <numFmt numFmtId="30" formatCode="@"/>
      <alignment horizontal="left" vertical="center" textRotation="0" wrapText="0" indent="0" justifyLastLine="0" shrinkToFit="0" readingOrder="0"/>
      <protection locked="0" hidden="0"/>
    </dxf>
    <dxf>
      <border outline="0">
        <bottom style="medium">
          <color indexed="64"/>
        </bottom>
      </border>
    </dxf>
    <dxf>
      <alignment horizontal="left" vertical="center" textRotation="0" wrapText="0" indent="0" justifyLastLine="0" shrinkToFit="0" readingOrder="0"/>
    </dxf>
    <dxf>
      <font>
        <b/>
        <i val="0"/>
        <strike val="0"/>
        <condense val="0"/>
        <extend val="0"/>
        <outline val="0"/>
        <shadow val="0"/>
        <u val="none"/>
        <vertAlign val="baseline"/>
        <sz val="12"/>
        <color auto="1"/>
        <name val="Arial"/>
        <family val="2"/>
        <scheme val="none"/>
      </font>
      <alignment horizontal="center" vertical="center" textRotation="0" wrapText="0" indent="0" justifyLastLine="0" shrinkToFit="0" readingOrder="0"/>
    </dxf>
    <dxf>
      <numFmt numFmtId="30" formatCode="@"/>
      <alignment horizontal="left" vertical="center" textRotation="0" wrapText="0" indent="0" justifyLastLine="0" shrinkToFit="0" readingOrder="0"/>
      <protection locked="0" hidden="0"/>
    </dxf>
    <dxf>
      <numFmt numFmtId="30" formatCode="@"/>
      <alignment horizontal="left" vertical="center" textRotation="0" wrapText="0" indent="0" justifyLastLine="0" shrinkToFit="0" readingOrder="0"/>
      <protection locked="0" hidden="0"/>
    </dxf>
    <dxf>
      <numFmt numFmtId="13" formatCode="0%"/>
      <alignment horizontal="left" vertical="center" textRotation="0" wrapText="0" indent="0" justifyLastLine="0" shrinkToFit="0" readingOrder="0"/>
      <protection locked="0" hidden="0"/>
    </dxf>
    <dxf>
      <numFmt numFmtId="165" formatCode="[$-409]mmm\-yy;@"/>
      <alignment horizontal="left" vertical="center" textRotation="0" wrapText="0" indent="0" justifyLastLine="0" shrinkToFit="0" readingOrder="0"/>
      <protection locked="0" hidden="0"/>
    </dxf>
    <dxf>
      <numFmt numFmtId="164" formatCode="&quot;$&quot;#,##0.00"/>
      <alignment horizontal="left" vertical="center" textRotation="0" wrapText="0" indent="0" justifyLastLine="0" shrinkToFit="0" readingOrder="0"/>
      <protection locked="0" hidden="0"/>
    </dxf>
    <dxf>
      <alignment horizontal="left" vertical="center" textRotation="0" wrapText="0" indent="0" justifyLastLine="0" shrinkToFit="0" readingOrder="0"/>
      <protection locked="1" hidden="0"/>
    </dxf>
    <dxf>
      <numFmt numFmtId="164" formatCode="&quot;$&quot;#,##0.00"/>
      <alignment horizontal="left" vertical="center" textRotation="0" wrapText="0" indent="0" justifyLastLine="0" shrinkToFit="0" readingOrder="0"/>
    </dxf>
    <dxf>
      <numFmt numFmtId="164" formatCode="&quot;$&quot;#,##0.00"/>
      <alignment horizontal="left" vertical="center" textRotation="0" wrapText="0" indent="0" justifyLastLine="0" shrinkToFit="0" readingOrder="0"/>
      <protection locked="0" hidden="0"/>
    </dxf>
    <dxf>
      <numFmt numFmtId="164" formatCode="&quot;$&quot;#,##0.00"/>
      <alignment horizontal="left" vertical="center" textRotation="0" wrapText="0" indent="0" justifyLastLine="0" shrinkToFit="0" readingOrder="0"/>
      <protection locked="0" hidden="0"/>
    </dxf>
    <dxf>
      <numFmt numFmtId="164" formatCode="&quot;$&quot;#,##0.00"/>
      <alignment horizontal="left" vertical="center" textRotation="0" wrapText="0" indent="0" justifyLastLine="0" shrinkToFit="0" readingOrder="0"/>
    </dxf>
    <dxf>
      <numFmt numFmtId="164" formatCode="&quot;$&quot;#,##0.00"/>
      <alignment horizontal="left" vertical="center" textRotation="0" wrapText="0" indent="0" justifyLastLine="0" shrinkToFit="0" readingOrder="0"/>
      <protection locked="0" hidden="0"/>
    </dxf>
    <dxf>
      <numFmt numFmtId="1" formatCode="0"/>
      <alignment horizontal="left" vertical="center" textRotation="0" wrapText="0" indent="0" justifyLastLine="0" shrinkToFit="0" readingOrder="0"/>
      <protection locked="0" hidden="0"/>
    </dxf>
    <dxf>
      <numFmt numFmtId="30" formatCode="@"/>
      <alignment horizontal="left" vertical="center" textRotation="0" wrapText="0" indent="0" justifyLastLine="0" shrinkToFit="0" readingOrder="0"/>
      <protection locked="0" hidden="0"/>
    </dxf>
    <dxf>
      <border outline="0">
        <bottom style="medium">
          <color indexed="64"/>
        </bottom>
      </border>
    </dxf>
    <dxf>
      <alignment horizontal="left" vertical="center" textRotation="0" wrapText="0" indent="0" justifyLastLine="0" shrinkToFit="0" readingOrder="0"/>
    </dxf>
    <dxf>
      <font>
        <b/>
        <i val="0"/>
        <strike val="0"/>
        <condense val="0"/>
        <extend val="0"/>
        <outline val="0"/>
        <shadow val="0"/>
        <u val="none"/>
        <vertAlign val="baseline"/>
        <sz val="12"/>
        <color auto="1"/>
        <name val="Arial"/>
        <family val="2"/>
        <scheme val="none"/>
      </font>
      <alignment horizontal="center" vertical="center" textRotation="0" wrapText="0" indent="0" justifyLastLine="0" shrinkToFit="0" readingOrder="0"/>
    </dxf>
    <dxf>
      <numFmt numFmtId="30" formatCode="@"/>
      <alignment horizontal="left" vertical="center" textRotation="0" wrapText="0" indent="0" justifyLastLine="0" shrinkToFit="0" readingOrder="0"/>
      <protection locked="0" hidden="0"/>
    </dxf>
    <dxf>
      <numFmt numFmtId="30" formatCode="@"/>
      <alignment horizontal="left" vertical="center" textRotation="0" wrapText="0" indent="0" justifyLastLine="0" shrinkToFit="0" readingOrder="0"/>
      <protection locked="0" hidden="0"/>
    </dxf>
    <dxf>
      <numFmt numFmtId="13" formatCode="0%"/>
      <alignment horizontal="left" vertical="center" textRotation="0" wrapText="0" indent="0" justifyLastLine="0" shrinkToFit="0" readingOrder="0"/>
      <protection locked="0" hidden="0"/>
    </dxf>
    <dxf>
      <numFmt numFmtId="165" formatCode="[$-409]mmm\-yy;@"/>
      <alignment horizontal="left" vertical="center" textRotation="0" wrapText="0" indent="0" justifyLastLine="0" shrinkToFit="0" readingOrder="0"/>
      <protection locked="0" hidden="0"/>
    </dxf>
    <dxf>
      <numFmt numFmtId="164" formatCode="&quot;$&quot;#,##0.00"/>
      <alignment horizontal="left" vertical="center" textRotation="0" wrapText="0" indent="0" justifyLastLine="0" shrinkToFit="0" readingOrder="0"/>
      <protection locked="0" hidden="0"/>
    </dxf>
    <dxf>
      <alignment horizontal="left" vertical="center" textRotation="0" wrapText="0" indent="0" justifyLastLine="0" shrinkToFit="0" readingOrder="0"/>
      <protection locked="1" hidden="0"/>
    </dxf>
    <dxf>
      <numFmt numFmtId="164" formatCode="&quot;$&quot;#,##0.00"/>
      <alignment horizontal="left" vertical="center" textRotation="0" wrapText="0" indent="0" justifyLastLine="0" shrinkToFit="0" readingOrder="0"/>
    </dxf>
    <dxf>
      <numFmt numFmtId="164" formatCode="&quot;$&quot;#,##0.00"/>
      <alignment horizontal="left" vertical="center" textRotation="0" wrapText="0" indent="0" justifyLastLine="0" shrinkToFit="0" readingOrder="0"/>
      <protection locked="0" hidden="0"/>
    </dxf>
    <dxf>
      <numFmt numFmtId="164" formatCode="&quot;$&quot;#,##0.00"/>
      <alignment horizontal="left" vertical="center" textRotation="0" wrapText="0" indent="0" justifyLastLine="0" shrinkToFit="0" readingOrder="0"/>
      <protection locked="0" hidden="0"/>
    </dxf>
    <dxf>
      <numFmt numFmtId="164" formatCode="&quot;$&quot;#,##0.00"/>
      <alignment horizontal="left" vertical="center" textRotation="0" wrapText="0" indent="0" justifyLastLine="0" shrinkToFit="0" readingOrder="0"/>
    </dxf>
    <dxf>
      <numFmt numFmtId="164" formatCode="&quot;$&quot;#,##0.00"/>
      <alignment horizontal="left" vertical="center" textRotation="0" wrapText="0" indent="0" justifyLastLine="0" shrinkToFit="0" readingOrder="0"/>
      <protection locked="0" hidden="0"/>
    </dxf>
    <dxf>
      <numFmt numFmtId="1" formatCode="0"/>
      <alignment horizontal="left" vertical="center" textRotation="0" wrapText="0" indent="0" justifyLastLine="0" shrinkToFit="0" readingOrder="0"/>
      <protection locked="0" hidden="0"/>
    </dxf>
    <dxf>
      <numFmt numFmtId="30" formatCode="@"/>
      <alignment horizontal="left" vertical="center" textRotation="0" wrapText="0" indent="0" justifyLastLine="0" shrinkToFit="0" readingOrder="0"/>
      <protection locked="0" hidden="0"/>
    </dxf>
    <dxf>
      <border outline="0">
        <bottom style="medium">
          <color indexed="64"/>
        </bottom>
      </border>
    </dxf>
    <dxf>
      <alignment horizontal="left" vertical="center" textRotation="0" wrapText="0" indent="0" justifyLastLine="0" shrinkToFit="0" readingOrder="0"/>
    </dxf>
    <dxf>
      <font>
        <b/>
        <i val="0"/>
        <strike val="0"/>
        <condense val="0"/>
        <extend val="0"/>
        <outline val="0"/>
        <shadow val="0"/>
        <u val="none"/>
        <vertAlign val="baseline"/>
        <sz val="12"/>
        <color auto="1"/>
        <name val="Arial"/>
        <family val="2"/>
        <scheme val="none"/>
      </font>
      <alignment horizontal="center" vertical="center" textRotation="0" wrapText="0" indent="0" justifyLastLine="0" shrinkToFit="0" readingOrder="0"/>
    </dxf>
    <dxf>
      <numFmt numFmtId="30" formatCode="@"/>
      <alignment horizontal="left" vertical="center" textRotation="0" wrapText="0" indent="0" justifyLastLine="0" shrinkToFit="0" readingOrder="0"/>
      <protection locked="0" hidden="0"/>
    </dxf>
    <dxf>
      <numFmt numFmtId="30" formatCode="@"/>
      <alignment horizontal="left" vertical="center" textRotation="0" wrapText="0" indent="0" justifyLastLine="0" shrinkToFit="0" readingOrder="0"/>
      <protection locked="0" hidden="0"/>
    </dxf>
    <dxf>
      <numFmt numFmtId="13" formatCode="0%"/>
      <alignment horizontal="left" vertical="center" textRotation="0" wrapText="0" indent="0" justifyLastLine="0" shrinkToFit="0" readingOrder="0"/>
      <protection locked="0" hidden="0"/>
    </dxf>
    <dxf>
      <numFmt numFmtId="165" formatCode="[$-409]mmm\-yy;@"/>
      <alignment horizontal="left" vertical="center" textRotation="0" wrapText="0" indent="0" justifyLastLine="0" shrinkToFit="0" readingOrder="0"/>
      <protection locked="0" hidden="0"/>
    </dxf>
    <dxf>
      <numFmt numFmtId="164" formatCode="&quot;$&quot;#,##0.00"/>
      <alignment horizontal="left" vertical="center" textRotation="0" wrapText="0" indent="0" justifyLastLine="0" shrinkToFit="0" readingOrder="0"/>
      <protection locked="0" hidden="0"/>
    </dxf>
    <dxf>
      <alignment horizontal="left" vertical="center" textRotation="0" wrapText="0" indent="0" justifyLastLine="0" shrinkToFit="0" readingOrder="0"/>
      <protection locked="1" hidden="0"/>
    </dxf>
    <dxf>
      <numFmt numFmtId="164" formatCode="&quot;$&quot;#,##0.00"/>
      <alignment horizontal="left" vertical="center" textRotation="0" wrapText="0" indent="0" justifyLastLine="0" shrinkToFit="0" readingOrder="0"/>
    </dxf>
    <dxf>
      <numFmt numFmtId="164" formatCode="&quot;$&quot;#,##0.00"/>
      <alignment horizontal="left" vertical="center" textRotation="0" wrapText="0" indent="0" justifyLastLine="0" shrinkToFit="0" readingOrder="0"/>
      <protection locked="0" hidden="0"/>
    </dxf>
    <dxf>
      <numFmt numFmtId="164" formatCode="&quot;$&quot;#,##0.00"/>
      <alignment horizontal="left" vertical="center" textRotation="0" wrapText="0" indent="0" justifyLastLine="0" shrinkToFit="0" readingOrder="0"/>
      <protection locked="0" hidden="0"/>
    </dxf>
    <dxf>
      <numFmt numFmtId="164" formatCode="&quot;$&quot;#,##0.00"/>
      <alignment horizontal="left" vertical="center" textRotation="0" wrapText="0" indent="0" justifyLastLine="0" shrinkToFit="0" readingOrder="0"/>
    </dxf>
    <dxf>
      <numFmt numFmtId="164" formatCode="&quot;$&quot;#,##0.00"/>
      <alignment horizontal="left" vertical="center" textRotation="0" wrapText="0" indent="0" justifyLastLine="0" shrinkToFit="0" readingOrder="0"/>
      <protection locked="0" hidden="0"/>
    </dxf>
    <dxf>
      <numFmt numFmtId="1" formatCode="0"/>
      <alignment horizontal="left" vertical="center" textRotation="0" wrapText="0" indent="0" justifyLastLine="0" shrinkToFit="0" readingOrder="0"/>
      <protection locked="0" hidden="0"/>
    </dxf>
    <dxf>
      <numFmt numFmtId="30" formatCode="@"/>
      <alignment horizontal="left" vertical="center" textRotation="0" wrapText="0" indent="0" justifyLastLine="0" shrinkToFit="0" readingOrder="0"/>
      <protection locked="0" hidden="0"/>
    </dxf>
    <dxf>
      <border outline="0">
        <bottom style="medium">
          <color indexed="64"/>
        </bottom>
      </border>
    </dxf>
    <dxf>
      <alignment horizontal="left" vertical="center" textRotation="0" wrapText="0" indent="0" justifyLastLine="0" shrinkToFit="0" readingOrder="0"/>
    </dxf>
    <dxf>
      <font>
        <b/>
        <i val="0"/>
        <strike val="0"/>
        <condense val="0"/>
        <extend val="0"/>
        <outline val="0"/>
        <shadow val="0"/>
        <u val="none"/>
        <vertAlign val="baseline"/>
        <sz val="12"/>
        <color auto="1"/>
        <name val="Arial"/>
        <family val="2"/>
        <scheme val="none"/>
      </font>
      <alignment horizontal="center" vertical="center" textRotation="0" wrapText="0" indent="0" justifyLastLine="0" shrinkToFit="0" readingOrder="0"/>
    </dxf>
    <dxf>
      <numFmt numFmtId="30" formatCode="@"/>
      <alignment horizontal="left" vertical="center" textRotation="0" wrapText="0" indent="0" justifyLastLine="0" shrinkToFit="0" readingOrder="0"/>
      <protection locked="0" hidden="0"/>
    </dxf>
    <dxf>
      <numFmt numFmtId="30" formatCode="@"/>
      <alignment horizontal="left" vertical="center" textRotation="0" wrapText="0" indent="0" justifyLastLine="0" shrinkToFit="0" readingOrder="0"/>
      <protection locked="0" hidden="0"/>
    </dxf>
    <dxf>
      <numFmt numFmtId="13" formatCode="0%"/>
      <alignment horizontal="left" vertical="center" textRotation="0" wrapText="0" indent="0" justifyLastLine="0" shrinkToFit="0" readingOrder="0"/>
      <protection locked="0" hidden="0"/>
    </dxf>
    <dxf>
      <numFmt numFmtId="165" formatCode="[$-409]mmm\-yy;@"/>
      <alignment horizontal="left" vertical="center" textRotation="0" wrapText="0" indent="0" justifyLastLine="0" shrinkToFit="0" readingOrder="0"/>
      <protection locked="0" hidden="0"/>
    </dxf>
    <dxf>
      <numFmt numFmtId="164" formatCode="&quot;$&quot;#,##0.00"/>
      <alignment horizontal="left" vertical="center" textRotation="0" wrapText="0" indent="0" justifyLastLine="0" shrinkToFit="0" readingOrder="0"/>
      <protection locked="0" hidden="0"/>
    </dxf>
    <dxf>
      <alignment horizontal="left" vertical="center" textRotation="0" wrapText="0" indent="0" justifyLastLine="0" shrinkToFit="0" readingOrder="0"/>
      <protection locked="1" hidden="0"/>
    </dxf>
    <dxf>
      <numFmt numFmtId="164" formatCode="&quot;$&quot;#,##0.00"/>
      <alignment horizontal="left" vertical="center" textRotation="0" wrapText="0" indent="0" justifyLastLine="0" shrinkToFit="0" readingOrder="0"/>
    </dxf>
    <dxf>
      <numFmt numFmtId="164" formatCode="&quot;$&quot;#,##0.00"/>
      <alignment horizontal="left" vertical="center" textRotation="0" wrapText="0" indent="0" justifyLastLine="0" shrinkToFit="0" readingOrder="0"/>
      <protection locked="0" hidden="0"/>
    </dxf>
    <dxf>
      <numFmt numFmtId="164" formatCode="&quot;$&quot;#,##0.00"/>
      <alignment horizontal="left" vertical="center" textRotation="0" wrapText="0" indent="0" justifyLastLine="0" shrinkToFit="0" readingOrder="0"/>
      <protection locked="0" hidden="0"/>
    </dxf>
    <dxf>
      <numFmt numFmtId="164" formatCode="&quot;$&quot;#,##0.00"/>
      <alignment horizontal="left" vertical="center" textRotation="0" wrapText="0" indent="0" justifyLastLine="0" shrinkToFit="0" readingOrder="0"/>
    </dxf>
    <dxf>
      <numFmt numFmtId="164" formatCode="&quot;$&quot;#,##0.00"/>
      <alignment horizontal="left" vertical="center" textRotation="0" wrapText="0" indent="0" justifyLastLine="0" shrinkToFit="0" readingOrder="0"/>
      <protection locked="0" hidden="0"/>
    </dxf>
    <dxf>
      <numFmt numFmtId="1" formatCode="0"/>
      <alignment horizontal="left" vertical="center" textRotation="0" wrapText="0" indent="0" justifyLastLine="0" shrinkToFit="0" readingOrder="0"/>
      <protection locked="0" hidden="0"/>
    </dxf>
    <dxf>
      <numFmt numFmtId="30" formatCode="@"/>
      <alignment horizontal="left" vertical="center" textRotation="0" wrapText="0" indent="0" justifyLastLine="0" shrinkToFit="0" readingOrder="0"/>
      <protection locked="0" hidden="0"/>
    </dxf>
    <dxf>
      <border outline="0">
        <bottom style="medium">
          <color indexed="64"/>
        </bottom>
      </border>
    </dxf>
    <dxf>
      <alignment horizontal="left" vertical="center" textRotation="0" wrapText="0" indent="0" justifyLastLine="0" shrinkToFit="0" readingOrder="0"/>
    </dxf>
    <dxf>
      <font>
        <b/>
        <i val="0"/>
        <strike val="0"/>
        <condense val="0"/>
        <extend val="0"/>
        <outline val="0"/>
        <shadow val="0"/>
        <u val="none"/>
        <vertAlign val="baseline"/>
        <sz val="12"/>
        <color auto="1"/>
        <name val="Arial"/>
        <family val="2"/>
        <scheme val="none"/>
      </font>
      <alignment horizontal="center" vertical="center" textRotation="0" wrapText="0" indent="0" justifyLastLine="0" shrinkToFit="0" readingOrder="0"/>
    </dxf>
    <dxf>
      <numFmt numFmtId="30" formatCode="@"/>
      <alignment horizontal="left" vertical="center" textRotation="0" wrapText="0" indent="0" justifyLastLine="0" shrinkToFit="0" readingOrder="0"/>
      <protection locked="0" hidden="0"/>
    </dxf>
    <dxf>
      <numFmt numFmtId="30" formatCode="@"/>
      <alignment horizontal="left" vertical="center" textRotation="0" wrapText="0" indent="0" justifyLastLine="0" shrinkToFit="0" readingOrder="0"/>
      <protection locked="0" hidden="0"/>
    </dxf>
    <dxf>
      <numFmt numFmtId="13" formatCode="0%"/>
      <alignment horizontal="left" vertical="center" textRotation="0" wrapText="0" indent="0" justifyLastLine="0" shrinkToFit="0" readingOrder="0"/>
      <protection locked="0" hidden="0"/>
    </dxf>
    <dxf>
      <numFmt numFmtId="165" formatCode="[$-409]mmm\-yy;@"/>
      <alignment horizontal="left" vertical="center" textRotation="0" wrapText="0" indent="0" justifyLastLine="0" shrinkToFit="0" readingOrder="0"/>
      <protection locked="0" hidden="0"/>
    </dxf>
    <dxf>
      <numFmt numFmtId="164" formatCode="&quot;$&quot;#,##0.00"/>
      <alignment horizontal="left" vertical="center" textRotation="0" wrapText="0" indent="0" justifyLastLine="0" shrinkToFit="0" readingOrder="0"/>
      <protection locked="0" hidden="0"/>
    </dxf>
    <dxf>
      <alignment horizontal="left" vertical="center" textRotation="0" wrapText="0" indent="0" justifyLastLine="0" shrinkToFit="0" readingOrder="0"/>
      <protection locked="1" hidden="0"/>
    </dxf>
    <dxf>
      <numFmt numFmtId="164" formatCode="&quot;$&quot;#,##0.00"/>
      <alignment horizontal="left" vertical="center" textRotation="0" wrapText="0" indent="0" justifyLastLine="0" shrinkToFit="0" readingOrder="0"/>
    </dxf>
    <dxf>
      <numFmt numFmtId="164" formatCode="&quot;$&quot;#,##0.00"/>
      <alignment horizontal="left" vertical="center" textRotation="0" wrapText="0" indent="0" justifyLastLine="0" shrinkToFit="0" readingOrder="0"/>
      <protection locked="0" hidden="0"/>
    </dxf>
    <dxf>
      <numFmt numFmtId="164" formatCode="&quot;$&quot;#,##0.00"/>
      <alignment horizontal="left" vertical="center" textRotation="0" wrapText="0" indent="0" justifyLastLine="0" shrinkToFit="0" readingOrder="0"/>
      <protection locked="0" hidden="0"/>
    </dxf>
    <dxf>
      <numFmt numFmtId="164" formatCode="&quot;$&quot;#,##0.00"/>
      <alignment horizontal="left" vertical="center" textRotation="0" wrapText="0" indent="0" justifyLastLine="0" shrinkToFit="0" readingOrder="0"/>
    </dxf>
    <dxf>
      <numFmt numFmtId="164" formatCode="&quot;$&quot;#,##0.00"/>
      <alignment horizontal="left" vertical="center" textRotation="0" wrapText="0" indent="0" justifyLastLine="0" shrinkToFit="0" readingOrder="0"/>
      <protection locked="0" hidden="0"/>
    </dxf>
    <dxf>
      <numFmt numFmtId="1" formatCode="0"/>
      <alignment horizontal="left" vertical="center" textRotation="0" wrapText="0" indent="0" justifyLastLine="0" shrinkToFit="0" readingOrder="0"/>
      <protection locked="0" hidden="0"/>
    </dxf>
    <dxf>
      <numFmt numFmtId="30" formatCode="@"/>
      <alignment horizontal="left" vertical="center" textRotation="0" wrapText="0" indent="0" justifyLastLine="0" shrinkToFit="0" readingOrder="0"/>
      <protection locked="0" hidden="0"/>
    </dxf>
    <dxf>
      <border outline="0">
        <bottom style="medium">
          <color indexed="64"/>
        </bottom>
      </border>
    </dxf>
    <dxf>
      <alignment horizontal="left" vertical="center" textRotation="0" wrapText="0" indent="0" justifyLastLine="0" shrinkToFit="0" readingOrder="0"/>
    </dxf>
    <dxf>
      <font>
        <b/>
        <i val="0"/>
        <strike val="0"/>
        <condense val="0"/>
        <extend val="0"/>
        <outline val="0"/>
        <shadow val="0"/>
        <u val="none"/>
        <vertAlign val="baseline"/>
        <sz val="12"/>
        <color auto="1"/>
        <name val="Arial"/>
        <family val="2"/>
        <scheme val="none"/>
      </font>
      <alignment horizontal="center" vertical="center" textRotation="0" wrapText="0" indent="0" justifyLastLine="0" shrinkToFit="0" readingOrder="0"/>
    </dxf>
    <dxf>
      <numFmt numFmtId="30" formatCode="@"/>
      <alignment horizontal="left" vertical="center" textRotation="0" wrapText="0" indent="0" justifyLastLine="0" shrinkToFit="0" readingOrder="0"/>
      <protection locked="0" hidden="0"/>
    </dxf>
    <dxf>
      <numFmt numFmtId="30" formatCode="@"/>
      <alignment horizontal="left" vertical="center" textRotation="0" wrapText="0" indent="0" justifyLastLine="0" shrinkToFit="0" readingOrder="0"/>
      <protection locked="0" hidden="0"/>
    </dxf>
    <dxf>
      <numFmt numFmtId="13" formatCode="0%"/>
      <alignment horizontal="left" vertical="center" textRotation="0" wrapText="0" indent="0" justifyLastLine="0" shrinkToFit="0" readingOrder="0"/>
      <protection locked="0" hidden="0"/>
    </dxf>
    <dxf>
      <numFmt numFmtId="165" formatCode="[$-409]mmm\-yy;@"/>
      <alignment horizontal="left" vertical="center" textRotation="0" wrapText="0" indent="0" justifyLastLine="0" shrinkToFit="0" readingOrder="0"/>
      <protection locked="0" hidden="0"/>
    </dxf>
    <dxf>
      <numFmt numFmtId="164" formatCode="&quot;$&quot;#,##0.00"/>
      <alignment horizontal="left" vertical="center" textRotation="0" wrapText="0" indent="0" justifyLastLine="0" shrinkToFit="0" readingOrder="0"/>
      <protection locked="0" hidden="0"/>
    </dxf>
    <dxf>
      <alignment horizontal="left" vertical="center" textRotation="0" wrapText="0" indent="0" justifyLastLine="0" shrinkToFit="0" readingOrder="0"/>
      <protection locked="1" hidden="0"/>
    </dxf>
    <dxf>
      <numFmt numFmtId="164" formatCode="&quot;$&quot;#,##0.00"/>
      <alignment horizontal="left" vertical="center" textRotation="0" wrapText="0" indent="0" justifyLastLine="0" shrinkToFit="0" readingOrder="0"/>
    </dxf>
    <dxf>
      <numFmt numFmtId="164" formatCode="&quot;$&quot;#,##0.00"/>
      <alignment horizontal="left" vertical="center" textRotation="0" wrapText="0" indent="0" justifyLastLine="0" shrinkToFit="0" readingOrder="0"/>
      <protection locked="0" hidden="0"/>
    </dxf>
    <dxf>
      <numFmt numFmtId="164" formatCode="&quot;$&quot;#,##0.00"/>
      <alignment horizontal="left" vertical="center" textRotation="0" wrapText="0" indent="0" justifyLastLine="0" shrinkToFit="0" readingOrder="0"/>
      <protection locked="0" hidden="0"/>
    </dxf>
    <dxf>
      <numFmt numFmtId="164" formatCode="&quot;$&quot;#,##0.00"/>
      <alignment horizontal="left" vertical="center" textRotation="0" wrapText="0" indent="0" justifyLastLine="0" shrinkToFit="0" readingOrder="0"/>
    </dxf>
    <dxf>
      <numFmt numFmtId="164" formatCode="&quot;$&quot;#,##0.00"/>
      <alignment horizontal="left" vertical="center" textRotation="0" wrapText="0" indent="0" justifyLastLine="0" shrinkToFit="0" readingOrder="0"/>
      <protection locked="0" hidden="0"/>
    </dxf>
    <dxf>
      <numFmt numFmtId="1" formatCode="0"/>
      <alignment horizontal="left" vertical="center" textRotation="0" wrapText="0" indent="0" justifyLastLine="0" shrinkToFit="0" readingOrder="0"/>
      <protection locked="0" hidden="0"/>
    </dxf>
    <dxf>
      <numFmt numFmtId="30" formatCode="@"/>
      <alignment horizontal="left" vertical="center" textRotation="0" wrapText="0" indent="0" justifyLastLine="0" shrinkToFit="0" readingOrder="0"/>
      <protection locked="0" hidden="0"/>
    </dxf>
    <dxf>
      <border outline="0">
        <bottom style="medium">
          <color indexed="64"/>
        </bottom>
      </border>
    </dxf>
    <dxf>
      <alignment horizontal="left" vertical="center" textRotation="0" wrapText="0" indent="0" justifyLastLine="0" shrinkToFit="0" readingOrder="0"/>
    </dxf>
    <dxf>
      <font>
        <b/>
        <i val="0"/>
        <strike val="0"/>
        <condense val="0"/>
        <extend val="0"/>
        <outline val="0"/>
        <shadow val="0"/>
        <u val="none"/>
        <vertAlign val="baseline"/>
        <sz val="12"/>
        <color auto="1"/>
        <name val="Arial"/>
        <family val="2"/>
        <scheme val="none"/>
      </font>
      <alignment horizontal="center" vertical="center" textRotation="0" wrapText="0" indent="0" justifyLastLine="0" shrinkToFit="0" readingOrder="0"/>
    </dxf>
    <dxf>
      <numFmt numFmtId="30" formatCode="@"/>
      <alignment horizontal="left" vertical="center" textRotation="0" wrapText="0" indent="0" justifyLastLine="0" shrinkToFit="0" readingOrder="0"/>
      <protection locked="0" hidden="0"/>
    </dxf>
    <dxf>
      <numFmt numFmtId="30" formatCode="@"/>
      <alignment horizontal="left" vertical="center" textRotation="0" wrapText="0" indent="0" justifyLastLine="0" shrinkToFit="0" readingOrder="0"/>
      <protection locked="0" hidden="0"/>
    </dxf>
    <dxf>
      <numFmt numFmtId="13" formatCode="0%"/>
      <alignment horizontal="left" vertical="center" textRotation="0" wrapText="0" indent="0" justifyLastLine="0" shrinkToFit="0" readingOrder="0"/>
      <protection locked="0" hidden="0"/>
    </dxf>
    <dxf>
      <numFmt numFmtId="165" formatCode="[$-409]mmm\-yy;@"/>
      <alignment horizontal="left" vertical="center" textRotation="0" wrapText="0" indent="0" justifyLastLine="0" shrinkToFit="0" readingOrder="0"/>
      <protection locked="0" hidden="0"/>
    </dxf>
    <dxf>
      <numFmt numFmtId="164" formatCode="&quot;$&quot;#,##0.00"/>
      <alignment horizontal="left" vertical="center" textRotation="0" wrapText="0" indent="0" justifyLastLine="0" shrinkToFit="0" readingOrder="0"/>
      <protection locked="0" hidden="0"/>
    </dxf>
    <dxf>
      <alignment horizontal="left" vertical="center" textRotation="0" wrapText="0" indent="0" justifyLastLine="0" shrinkToFit="0" readingOrder="0"/>
    </dxf>
    <dxf>
      <numFmt numFmtId="164" formatCode="&quot;$&quot;#,##0.00"/>
      <alignment horizontal="left" vertical="center" textRotation="0" wrapText="0" indent="0" justifyLastLine="0" shrinkToFit="0" readingOrder="0"/>
    </dxf>
    <dxf>
      <numFmt numFmtId="164" formatCode="&quot;$&quot;#,##0.00"/>
      <alignment horizontal="left" vertical="center" textRotation="0" wrapText="0" indent="0" justifyLastLine="0" shrinkToFit="0" readingOrder="0"/>
      <protection locked="0" hidden="0"/>
    </dxf>
    <dxf>
      <numFmt numFmtId="164" formatCode="&quot;$&quot;#,##0.00"/>
      <alignment horizontal="left" vertical="center" textRotation="0" wrapText="0" indent="0" justifyLastLine="0" shrinkToFit="0" readingOrder="0"/>
      <protection locked="0" hidden="0"/>
    </dxf>
    <dxf>
      <numFmt numFmtId="164" formatCode="&quot;$&quot;#,##0.00"/>
      <alignment horizontal="left" vertical="center" textRotation="0" wrapText="0" indent="0" justifyLastLine="0" shrinkToFit="0" readingOrder="0"/>
    </dxf>
    <dxf>
      <numFmt numFmtId="164" formatCode="&quot;$&quot;#,##0.00"/>
      <alignment horizontal="left" vertical="center" textRotation="0" wrapText="0" indent="0" justifyLastLine="0" shrinkToFit="0" readingOrder="0"/>
      <protection locked="0" hidden="0"/>
    </dxf>
    <dxf>
      <numFmt numFmtId="1" formatCode="0"/>
      <alignment horizontal="left" vertical="center" textRotation="0" wrapText="0" indent="0" justifyLastLine="0" shrinkToFit="0" readingOrder="0"/>
      <protection locked="0" hidden="0"/>
    </dxf>
    <dxf>
      <numFmt numFmtId="30" formatCode="@"/>
      <alignment horizontal="left" vertical="center" textRotation="0" wrapText="0" indent="0" justifyLastLine="0" shrinkToFit="0" readingOrder="0"/>
      <protection locked="0" hidden="0"/>
    </dxf>
    <dxf>
      <border outline="0">
        <bottom style="medium">
          <color indexed="64"/>
        </bottom>
      </border>
    </dxf>
    <dxf>
      <alignment horizontal="left" vertical="center" textRotation="0" wrapText="0" indent="0" justifyLastLine="0" shrinkToFit="0" readingOrder="0"/>
    </dxf>
    <dxf>
      <font>
        <b/>
        <i val="0"/>
        <strike val="0"/>
        <condense val="0"/>
        <extend val="0"/>
        <outline val="0"/>
        <shadow val="0"/>
        <u val="none"/>
        <vertAlign val="baseline"/>
        <sz val="12"/>
        <color auto="1"/>
        <name val="Arial"/>
        <family val="2"/>
        <scheme val="none"/>
      </font>
      <alignment horizontal="center" vertical="center" textRotation="0" wrapText="0" indent="0" justifyLastLine="0" shrinkToFit="0" readingOrder="0"/>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7DE5008-7E37-4DDE-8A68-9A47AFCE5995}" name="Table3" displayName="Table3" ref="A9:M18" totalsRowShown="0" headerRowDxfId="149" dataDxfId="148" headerRowBorderDxfId="147">
  <autoFilter ref="A9:M18" xr:uid="{77DE5008-7E37-4DDE-8A68-9A47AFCE5995}"/>
  <tableColumns count="13">
    <tableColumn id="1" xr3:uid="{39A80716-89D9-469E-AE90-586702DED4A6}" name="Scope of Work Elements" dataDxfId="146"/>
    <tableColumn id="2" xr3:uid="{9FB86020-CCB0-499D-ACDA-CD800552FD78}" name="Number of Units" dataDxfId="145"/>
    <tableColumn id="3" xr3:uid="{1720598D-BE50-45E0-A1E4-89C831DFDB05}" name="Cost Per Unit" dataDxfId="144"/>
    <tableColumn id="4" xr3:uid="{2AE6D59A-EBCC-42A9-9AA2-CA8B77DEBF20}" name="Total Line Cost_x000a_(auto calculated)" dataDxfId="143">
      <calculatedColumnFormula>Table3[[#This Row],[Number of Units]]*Table3[[#This Row],[Cost Per Unit]]</calculatedColumnFormula>
    </tableColumn>
    <tableColumn id="5" xr3:uid="{E7B80D06-9B4E-452B-BBFE-93E98B804D70}" name="Federal Share" dataDxfId="142"/>
    <tableColumn id="6" xr3:uid="{98ED271A-61B1-456E-856C-25F98C441B5F}" name="Match Share" dataDxfId="141"/>
    <tableColumn id="7" xr3:uid="{058DDE89-461E-4DD8-B38C-BD1FF89D70AF}" name="Total Grant + Match_x000a_(auto calculated)" dataDxfId="140">
      <calculatedColumnFormula>SUM(Table3[[#This Row],[Federal Share]:[Match Share]])</calculatedColumnFormula>
    </tableColumn>
    <tableColumn id="8" xr3:uid="{D83A1CA7-777B-439A-A337-827BCC7A974A}" name="Category Subtotal" dataDxfId="139"/>
    <tableColumn id="9" xr3:uid="{BE3B1FCF-BA8C-49A8-BAD7-D8A16060EC3C}" name="Pre-Award Planning Costs" dataDxfId="138"/>
    <tableColumn id="10" xr3:uid="{A719A98F-626E-4A27-92D4-3202C6E44ED4}" name="Month/Year" dataDxfId="137"/>
    <tableColumn id="11" xr3:uid="{1DEBEA9F-C5BD-40E6-B7B3-1BBDA679B987}" name="% Complete" dataDxfId="136"/>
    <tableColumn id="12" xr3:uid="{856D163D-2D35-42AC-A565-E8B18FE9E12B}" name="Cost Methodology" dataDxfId="135"/>
    <tableColumn id="13" xr3:uid="{B1920BDA-6848-41EE-8D2C-0C4C733D6B0B}" name="Justification Objective" dataDxfId="134"/>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4DDB423-44C6-47C8-984E-C6B43D1BDCC7}" name="Table1" displayName="Table1" ref="A2:E10" totalsRowShown="0" headerRowDxfId="5" headerRowBorderDxfId="3" tableBorderDxfId="4">
  <autoFilter ref="A2:E10" xr:uid="{44DDB423-44C6-47C8-984E-C6B43D1BDCC7}"/>
  <tableColumns count="5">
    <tableColumn id="1" xr3:uid="{F15ABC3D-4CAC-4159-BB4A-3841B217B4BC}" name="A. Name of the Funding Source"/>
    <tableColumn id="2" xr3:uid="{3EA55B45-B776-4208-B0F9-1AE5A7ADD1F8}" name="B. Match Amount/Value"/>
    <tableColumn id="3" xr3:uid="{D15462E8-8260-45F0-A6E1-40DAC607D96B}" name="C. Source_x000a_(State, Local City/County, Federal, or Private)" dataDxfId="2">
      <calculatedColumnFormula>#REF!</calculatedColumnFormula>
    </tableColumn>
    <tableColumn id="4" xr3:uid="{57104DC2-EB30-A048-BE6F-F4A938196F30}" name="Type (Cash or In-kind)" dataDxfId="1">
      <calculatedColumnFormula>#REF!</calculatedColumnFormula>
    </tableColumn>
    <tableColumn id="5" xr3:uid="{B9C712C0-5C51-4B42-9375-4CE9B9D9A8F8}" name="E. Date Secured _x000a_(before the application deadline)" dataDxfId="0">
      <calculatedColumnFormula>#REF!</calculatedColumnFormula>
    </tableColumn>
  </tableColumns>
  <tableStyleInfo name="TableStyleLight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ABF5131-C04D-428E-857A-476FC112E7B3}" name="Table35" displayName="Table35" ref="A22:M27" totalsRowShown="0" headerRowDxfId="133" dataDxfId="132" headerRowBorderDxfId="131">
  <autoFilter ref="A22:M27" xr:uid="{4ABF5131-C04D-428E-857A-476FC112E7B3}"/>
  <tableColumns count="13">
    <tableColumn id="1" xr3:uid="{7D16A8B7-8F5D-4281-9608-CE0CFA8737ED}" name="Scope of Work Elements" dataDxfId="130"/>
    <tableColumn id="2" xr3:uid="{9556B84F-A181-4CC1-A1F6-40E965977A8D}" name="Number of Units" dataDxfId="129"/>
    <tableColumn id="3" xr3:uid="{6C86113E-8B2D-4C10-BDB0-2406387CB98C}" name="Cost Per Unit" dataDxfId="128"/>
    <tableColumn id="4" xr3:uid="{0DDFE275-D0B9-4EA4-9E2A-FE1328DFD836}" name="Total Line Cost_x000a_(auto calculated)" dataDxfId="127">
      <calculatedColumnFormula>Table35[[#This Row],[Number of Units]]*Table35[[#This Row],[Cost Per Unit]]</calculatedColumnFormula>
    </tableColumn>
    <tableColumn id="5" xr3:uid="{2B9C0EED-FE8D-4EB4-AE96-69467DCEBBD1}" name="Federal Share" dataDxfId="126"/>
    <tableColumn id="6" xr3:uid="{67FF0428-E056-45B5-9EC5-1DA31A5A92BB}" name="Match Share" dataDxfId="125"/>
    <tableColumn id="7" xr3:uid="{34873C38-4F7D-42A6-93B2-D5F81EFE088C}" name="Total Grant + Match_x000a_(auto calculated)" dataDxfId="124">
      <calculatedColumnFormula>SUM(Table35[[#This Row],[Federal Share]:[Match Share]])</calculatedColumnFormula>
    </tableColumn>
    <tableColumn id="8" xr3:uid="{7C21A542-1C1B-4117-8CE5-0AE13150832F}" name="Category Subtotal" dataDxfId="123"/>
    <tableColumn id="9" xr3:uid="{7953A8DA-BC8D-47CF-BFC8-3EA283FFA433}" name="Pre-Award Planning Costs" dataDxfId="122"/>
    <tableColumn id="10" xr3:uid="{4749B9D4-453E-4C09-B138-FD729123ED15}" name="Month/Year" dataDxfId="121"/>
    <tableColumn id="11" xr3:uid="{FB9306F8-9229-46BF-BD94-4B1E3EB3EF75}" name="% Complete" dataDxfId="120"/>
    <tableColumn id="12" xr3:uid="{F77CDF51-CDB4-4F1C-B0D8-7D1AD93F3709}" name="Cost Methodology" dataDxfId="119"/>
    <tableColumn id="13" xr3:uid="{C2377E6D-BDF7-4337-AE1C-9EABCF05683D}" name="Justification Objective" dataDxfId="118"/>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8C5E45C-F843-49EF-AA99-0815CEA5B02E}" name="Table356" displayName="Table356" ref="A31:M35" totalsRowShown="0" headerRowDxfId="117" dataDxfId="116" headerRowBorderDxfId="115">
  <autoFilter ref="A31:M35" xr:uid="{E8C5E45C-F843-49EF-AA99-0815CEA5B02E}"/>
  <tableColumns count="13">
    <tableColumn id="1" xr3:uid="{1B8B4A8C-31FC-4192-80D7-F691FA449336}" name="Scope of Work Elements" dataDxfId="114"/>
    <tableColumn id="2" xr3:uid="{1C202822-4F4F-44E2-8720-20F9F4286734}" name="Number of Units" dataDxfId="113"/>
    <tableColumn id="3" xr3:uid="{FE7FB653-D597-4AA4-976B-95FD7DEF301A}" name="Cost Per Unit" dataDxfId="112"/>
    <tableColumn id="4" xr3:uid="{83C3A2D4-FA73-4B7E-BDE2-E000D62541F2}" name="Total Line Cost_x000a_(auto calculated)" dataDxfId="111">
      <calculatedColumnFormula>Table356[[#This Row],[Number of Units]]*Table356[[#This Row],[Cost Per Unit]]</calculatedColumnFormula>
    </tableColumn>
    <tableColumn id="5" xr3:uid="{CDEFDA28-3647-4D33-B3F3-4400BB67D604}" name="Federal Share" dataDxfId="110"/>
    <tableColumn id="6" xr3:uid="{C9D077BB-4E1A-4461-843B-F806224520CB}" name="Match Share" dataDxfId="109"/>
    <tableColumn id="7" xr3:uid="{270C3242-D142-4734-A038-088CF3FF8B89}" name="Total Grant + Match_x000a_(auto calculated)" dataDxfId="108">
      <calculatedColumnFormula>SUM(Table356[[#This Row],[Federal Share]:[Match Share]])</calculatedColumnFormula>
    </tableColumn>
    <tableColumn id="8" xr3:uid="{5F1B4093-373F-408C-8714-2480AC1C0053}" name="Category Subtotal" dataDxfId="107"/>
    <tableColumn id="9" xr3:uid="{0F1B582F-E1B9-419E-8066-99C28250EA39}" name="Pre-Award Planning Costs" dataDxfId="106"/>
    <tableColumn id="10" xr3:uid="{E727FBC5-9154-4F45-94F5-94A13F291C1B}" name="Month/Year" dataDxfId="105"/>
    <tableColumn id="11" xr3:uid="{C6D9FD08-E013-4109-B2A4-3FC9730AF82F}" name="% Complete" dataDxfId="104"/>
    <tableColumn id="12" xr3:uid="{9A2A61A4-30CA-490B-840B-0E15F45A10BC}" name="Cost Methodology" dataDxfId="103"/>
    <tableColumn id="13" xr3:uid="{F6A4ED20-088C-4737-908A-B9AA180C3F5D}" name="Justification Objective" dataDxfId="102"/>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732EA5D-1810-4E2E-95A6-1D50EF27E365}" name="Table3567" displayName="Table3567" ref="A39:M44" totalsRowShown="0" headerRowDxfId="101" dataDxfId="100" headerRowBorderDxfId="99">
  <autoFilter ref="A39:M44" xr:uid="{5732EA5D-1810-4E2E-95A6-1D50EF27E365}"/>
  <tableColumns count="13">
    <tableColumn id="1" xr3:uid="{624C0634-7869-42F7-BE6C-80364EE7E700}" name="Scope of Work Elements" dataDxfId="98"/>
    <tableColumn id="2" xr3:uid="{90640FDD-A1AF-4D7F-8B7D-C5C1908A4F90}" name="Number of Units" dataDxfId="97"/>
    <tableColumn id="3" xr3:uid="{1F7625E0-73B0-4A86-8F3E-EF6157FCF42D}" name="Cost Per Unit" dataDxfId="96"/>
    <tableColumn id="4" xr3:uid="{F200ED7F-C922-40CB-807D-1ABAD911E587}" name="Total Line Cost_x000a_(auto calculated)" dataDxfId="95">
      <calculatedColumnFormula>Table3567[[#This Row],[Number of Units]]*Table3567[[#This Row],[Cost Per Unit]]</calculatedColumnFormula>
    </tableColumn>
    <tableColumn id="5" xr3:uid="{BDEC0D8F-C142-4B3B-A4D0-48DDA20DCA27}" name="Federal Share" dataDxfId="94"/>
    <tableColumn id="6" xr3:uid="{A0C2427D-C49B-42FF-9E81-5A0B697E1535}" name="Match Share" dataDxfId="93"/>
    <tableColumn id="7" xr3:uid="{8CDCCD02-4EE5-4F91-B845-6D17D0174D10}" name="Total Grant + Match_x000a_(auto calculated)" dataDxfId="92">
      <calculatedColumnFormula>SUM(Table3567[[#This Row],[Federal Share]:[Match Share]])</calculatedColumnFormula>
    </tableColumn>
    <tableColumn id="8" xr3:uid="{2126AC47-1630-4651-BCE5-E2EC34AC0DBC}" name="Category Subtotal" dataDxfId="91"/>
    <tableColumn id="9" xr3:uid="{10A095BF-DE30-470C-A3AC-95A00B5E1981}" name="Pre-Award Planning Costs" dataDxfId="90"/>
    <tableColumn id="10" xr3:uid="{AE8BAF3F-5EF1-4B1F-B1F4-29777CD1974F}" name="Month/Year" dataDxfId="89"/>
    <tableColumn id="11" xr3:uid="{44DF9A9A-674B-45EC-8E4C-8EEADADED0C1}" name="% Complete" dataDxfId="88"/>
    <tableColumn id="12" xr3:uid="{20C6E166-8EFC-44C9-8C99-F77091B62EA4}" name="Cost Methodology" dataDxfId="87"/>
    <tableColumn id="13" xr3:uid="{A68B0A42-2AB8-4A8E-A41D-13B2F350FDA8}" name="Justification Objective" dataDxfId="86"/>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3787F45-5441-4001-9D7E-FF5B692926CE}" name="Table35678" displayName="Table35678" ref="A48:M53" totalsRowShown="0" headerRowDxfId="85" dataDxfId="84" headerRowBorderDxfId="83">
  <autoFilter ref="A48:M53" xr:uid="{13787F45-5441-4001-9D7E-FF5B692926CE}"/>
  <tableColumns count="13">
    <tableColumn id="1" xr3:uid="{3C2A554D-01B1-447B-85E4-8CFF8F8B32F3}" name="Scope of Work Elements" dataDxfId="82"/>
    <tableColumn id="2" xr3:uid="{7EB70728-FB74-439A-B6CE-FEF1EE7A8A5B}" name="Number of Units" dataDxfId="81"/>
    <tableColumn id="3" xr3:uid="{B6EE249F-068E-4E1B-B81D-493E5809F546}" name="Cost Per Unit" dataDxfId="80"/>
    <tableColumn id="4" xr3:uid="{7D35E292-6C0B-4D4A-B979-1968F28EBB43}" name="Total Line Cost_x000a_(auto calculated)" dataDxfId="79">
      <calculatedColumnFormula>Table35678[[#This Row],[Number of Units]]*Table35678[[#This Row],[Cost Per Unit]]</calculatedColumnFormula>
    </tableColumn>
    <tableColumn id="5" xr3:uid="{7C98EA82-62E4-49D5-B0CC-315A1741AC08}" name="Federal Share" dataDxfId="78"/>
    <tableColumn id="6" xr3:uid="{D7946A04-E5B0-46C8-BF74-5708134A9FFD}" name="Match Share" dataDxfId="77"/>
    <tableColumn id="7" xr3:uid="{4C41AEE1-E331-499F-8C0E-D37F26F370D0}" name="Total Grant + Match_x000a_(auto calculated)" dataDxfId="76">
      <calculatedColumnFormula>SUM(Table35678[[#This Row],[Federal Share]:[Match Share]])</calculatedColumnFormula>
    </tableColumn>
    <tableColumn id="8" xr3:uid="{CD201580-1EFD-48E6-9F77-5D1323E2AC44}" name="Category Subtotal" dataDxfId="75"/>
    <tableColumn id="9" xr3:uid="{03CB86FB-4343-4999-9C86-2B473D0A6E2A}" name="Pre-Award Planning Costs" dataDxfId="74"/>
    <tableColumn id="10" xr3:uid="{D7F69F8D-F685-4A23-9E20-68FD1FB1EF6C}" name="Month/Year" dataDxfId="73"/>
    <tableColumn id="11" xr3:uid="{CD9E269B-F594-4FAE-AA8A-BA797CC58F65}" name="% Complete" dataDxfId="72"/>
    <tableColumn id="12" xr3:uid="{582BDAFE-46C2-4E25-8949-CC69CF6D830D}" name="Cost Methodology" dataDxfId="71"/>
    <tableColumn id="13" xr3:uid="{B1C559D7-BDA9-4EFD-B56F-744AA1F92D71}" name="Justification Objective" dataDxfId="70"/>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A55A76D-5015-408C-8FEA-42D1C47CBCDC}" name="Table356789" displayName="Table356789" ref="A57:M72" totalsRowShown="0" headerRowDxfId="69" dataDxfId="68" headerRowBorderDxfId="67">
  <autoFilter ref="A57:M72" xr:uid="{9A55A76D-5015-408C-8FEA-42D1C47CBCDC}"/>
  <tableColumns count="13">
    <tableColumn id="1" xr3:uid="{144D9F1E-CEA0-46E3-B483-680791F7221B}" name="Scope of Work Elements" dataDxfId="66"/>
    <tableColumn id="2" xr3:uid="{B2E1BB05-8604-432E-9902-C73F61308005}" name="Number of Units" dataDxfId="65"/>
    <tableColumn id="3" xr3:uid="{16365188-FC3D-4A0B-974D-39115DC75647}" name="Cost Per Unit" dataDxfId="64"/>
    <tableColumn id="4" xr3:uid="{D63E4FF9-B3A5-4474-9D59-CC35F4C98798}" name="Total Line Cost_x000a_(auto calculated)" dataDxfId="63">
      <calculatedColumnFormula>Table356789[[#This Row],[Number of Units]]*Table356789[[#This Row],[Cost Per Unit]]</calculatedColumnFormula>
    </tableColumn>
    <tableColumn id="5" xr3:uid="{A87B6FD3-D430-486F-859B-52AE05A0E791}" name="Federal Share" dataDxfId="62"/>
    <tableColumn id="6" xr3:uid="{CC06AD59-B299-44ED-B001-E8130C619E6C}" name="Match Share" dataDxfId="61"/>
    <tableColumn id="7" xr3:uid="{F1CB219F-C7D5-43F5-AEB1-B87B3152A02C}" name="Total Grant + Match_x000a_(auto calculated)" dataDxfId="60">
      <calculatedColumnFormula>SUM(Table356789[[#This Row],[Federal Share]:[Match Share]])</calculatedColumnFormula>
    </tableColumn>
    <tableColumn id="8" xr3:uid="{05C0964E-80ED-4E5D-8DE0-8AC9C080D279}" name="Category Subtotal" dataDxfId="59"/>
    <tableColumn id="9" xr3:uid="{608F1806-2A1F-48E8-A51B-7D50A1D9FD5A}" name="Pre-Award Planning Costs" dataDxfId="58"/>
    <tableColumn id="10" xr3:uid="{25C95AD9-A62D-4822-922B-97744CF0E424}" name="Month/Year" dataDxfId="57"/>
    <tableColumn id="11" xr3:uid="{E362394C-AC45-4F24-B9E9-8058E78C6455}" name="% Complete" dataDxfId="56"/>
    <tableColumn id="12" xr3:uid="{E5316CD8-FAEB-48C0-9031-FC5C69F59F94}" name="Cost Methodology" dataDxfId="55"/>
    <tableColumn id="13" xr3:uid="{F37AF723-7D76-4DFE-8054-291C6020C250}" name="Justification Objective" dataDxfId="54"/>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066C70E-D8B3-40CB-B33D-C4E6E0FCA84E}" name="Table35678910" displayName="Table35678910" ref="A75:M80" totalsRowShown="0" headerRowDxfId="53" dataDxfId="52" headerRowBorderDxfId="51">
  <autoFilter ref="A75:M80" xr:uid="{1066C70E-D8B3-40CB-B33D-C4E6E0FCA84E}"/>
  <tableColumns count="13">
    <tableColumn id="1" xr3:uid="{E73EEFF7-C653-41A0-9CE0-3250AD7E70F0}" name="Scope of Work Elements" dataDxfId="50"/>
    <tableColumn id="2" xr3:uid="{2AE37D8C-9908-45FB-A5C1-5225290796A7}" name="Number of Units" dataDxfId="49"/>
    <tableColumn id="3" xr3:uid="{B819BF75-96B0-4897-96EC-C2670E13E995}" name="Cost Per Unit" dataDxfId="48"/>
    <tableColumn id="4" xr3:uid="{A85A90E8-E4EF-4EF1-BCDA-601037FF2800}" name="Total Line Cost_x000a_(auto calculated)" dataDxfId="47">
      <calculatedColumnFormula>Table35678910[[#This Row],[Number of Units]]*Table35678910[[#This Row],[Cost Per Unit]]</calculatedColumnFormula>
    </tableColumn>
    <tableColumn id="5" xr3:uid="{EE364854-1789-43FC-A873-95AA68BC2CAD}" name="Federal Share" dataDxfId="46"/>
    <tableColumn id="6" xr3:uid="{DC1083D1-6DBE-4862-B7B6-CEA3C925EC97}" name="Match Share" dataDxfId="45"/>
    <tableColumn id="7" xr3:uid="{17D26213-12FF-43D6-8100-EE8005C776D6}" name="Total Grant + Match_x000a_(auto calculated)" dataDxfId="44">
      <calculatedColumnFormula>SUM(Table35678910[[#This Row],[Federal Share]:[Match Share]])</calculatedColumnFormula>
    </tableColumn>
    <tableColumn id="8" xr3:uid="{59F14BE9-1092-40F9-A4C3-40041E694C84}" name="Category Subtotal" dataDxfId="43"/>
    <tableColumn id="9" xr3:uid="{1D986876-6214-4150-8C56-F1E4491CF5E9}" name="Pre-Award Planning Costs" dataDxfId="42"/>
    <tableColumn id="10" xr3:uid="{B5079226-9007-406D-8D22-FA66FDDE5B3A}" name="Month/Year" dataDxfId="41"/>
    <tableColumn id="11" xr3:uid="{434241B7-C6A0-492E-950E-61F4C75125CF}" name="% Complete" dataDxfId="40"/>
    <tableColumn id="12" xr3:uid="{EA285DF2-EA48-4DE4-A390-7780CB518F8F}" name="Cost Methodology" dataDxfId="39"/>
    <tableColumn id="13" xr3:uid="{421F3B74-B845-4810-B100-6028DFB58379}" name="Justification Objective" dataDxfId="38"/>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55BBB0E-1CC9-45D0-8F79-5B2DD76FAF88}" name="Table3567891011" displayName="Table3567891011" ref="A84:M112" totalsRowShown="0" headerRowDxfId="37" dataDxfId="36" headerRowBorderDxfId="35">
  <autoFilter ref="A84:M112" xr:uid="{A55BBB0E-1CC9-45D0-8F79-5B2DD76FAF88}"/>
  <tableColumns count="13">
    <tableColumn id="1" xr3:uid="{2206906B-D6C3-4F9A-9874-A32F12A44D4A}" name="Scope of Work Elements" dataDxfId="34"/>
    <tableColumn id="2" xr3:uid="{EFE0A9BF-A0AB-4C11-A4DF-D5A163B96960}" name="Number of Units" dataDxfId="33"/>
    <tableColumn id="3" xr3:uid="{285995D2-3C88-4B49-AB66-038D91EF7D39}" name="Cost Per Unit" dataDxfId="32"/>
    <tableColumn id="4" xr3:uid="{70558DAA-9846-4C31-917F-871724F140D8}" name="Total Line Cost_x000a_(auto calculated)" dataDxfId="31">
      <calculatedColumnFormula>Table3567891011[[#This Row],[Number of Units]]*Table3567891011[[#This Row],[Cost Per Unit]]</calculatedColumnFormula>
    </tableColumn>
    <tableColumn id="5" xr3:uid="{1D2B5172-2545-4042-BBEB-B78345B69D27}" name="Federal Share" dataDxfId="30"/>
    <tableColumn id="6" xr3:uid="{FCEE179A-8202-48DC-9AF7-59E9867595FE}" name="Match Share" dataDxfId="29"/>
    <tableColumn id="7" xr3:uid="{E6D3D927-725D-46FE-8B64-AA2E69999699}" name="Total Grant + Match_x000a_(auto calculated)" dataDxfId="28">
      <calculatedColumnFormula>SUM(Table3567891011[[#This Row],[Federal Share]:[Match Share]])</calculatedColumnFormula>
    </tableColumn>
    <tableColumn id="8" xr3:uid="{7CCE956C-BEB1-4962-BC18-B6E90D17C85A}" name="Category Subtotal" dataDxfId="27"/>
    <tableColumn id="9" xr3:uid="{3F9BDFC1-1598-4358-B1FA-1AF6D10A42C0}" name="Pre-Award Planning Costs" dataDxfId="26"/>
    <tableColumn id="10" xr3:uid="{4819BC86-55F0-4F3A-A40B-9A233D59EA7F}" name="Month/Year" dataDxfId="25"/>
    <tableColumn id="11" xr3:uid="{107D96DA-3255-4F1D-8B3B-F5CAE3153E21}" name="% Complete" dataDxfId="24"/>
    <tableColumn id="12" xr3:uid="{54DE3151-CAF2-441B-A43A-4AACC85DD527}" name="Cost Methodology" dataDxfId="23"/>
    <tableColumn id="13" xr3:uid="{ED7BE990-2A0A-4119-9D6A-4FD5D8EF4691}" name="Justification Objective" dataDxfId="22"/>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CC0544D-E6F3-4C16-B694-7748AD1C422F}" name="Table356789101113" displayName="Table356789101113" ref="A115:M120" totalsRowShown="0" headerRowDxfId="21" dataDxfId="20" headerRowBorderDxfId="19">
  <autoFilter ref="A115:M120" xr:uid="{ECC0544D-E6F3-4C16-B694-7748AD1C422F}"/>
  <tableColumns count="13">
    <tableColumn id="1" xr3:uid="{3D6BA3F3-D2E6-4754-A2A9-DA28531329FC}" name="Scope of Work Elements" dataDxfId="18"/>
    <tableColumn id="2" xr3:uid="{BAE5D01A-52C7-4D9B-B52F-F637FFB76795}" name="Number of Units" dataDxfId="17"/>
    <tableColumn id="3" xr3:uid="{FE3A84C3-6995-4090-8986-247D74889401}" name="Cost Per Unit" dataDxfId="16"/>
    <tableColumn id="4" xr3:uid="{92F95A83-ED80-4736-80BB-8E1FE4C57B59}" name="Total Line Cost_x000a_(auto calculated)" dataDxfId="15">
      <calculatedColumnFormula>Table356789101113[[#This Row],[Number of Units]]*Table356789101113[[#This Row],[Cost Per Unit]]</calculatedColumnFormula>
    </tableColumn>
    <tableColumn id="5" xr3:uid="{B2A7868D-9998-4E41-A072-9328D9688886}" name="Federal Share" dataDxfId="14"/>
    <tableColumn id="6" xr3:uid="{28709F14-8639-4C8A-AE46-2405A970A344}" name="Match Share" dataDxfId="13"/>
    <tableColumn id="7" xr3:uid="{996C16DB-E66B-4A55-8623-3EB9C44DFAB5}" name="Total Grant + Match_x000a_(auto calculated)" dataDxfId="12">
      <calculatedColumnFormula>SUM(Table356789101113[[#This Row],[Federal Share]:[Match Share]])</calculatedColumnFormula>
    </tableColumn>
    <tableColumn id="8" xr3:uid="{5734A0D3-A745-4082-B755-5BB6D533D925}" name="Category Subtotal" dataDxfId="11"/>
    <tableColumn id="9" xr3:uid="{D2D4F06E-732A-4070-B1FE-23EEB89C12BA}" name="Pre-Award Planning Costs" dataDxfId="10"/>
    <tableColumn id="10" xr3:uid="{60EA6BA8-E202-4BC6-B810-B9B704397D55}" name="Month/Year" dataDxfId="9"/>
    <tableColumn id="11" xr3:uid="{907B80AF-58E3-4BA7-BB62-AF93E30598EF}" name="% Complete" dataDxfId="8"/>
    <tableColumn id="12" xr3:uid="{50BBD82C-4875-43C9-BC49-0A5032518A56}" name="Cost Methodology" dataDxfId="7"/>
    <tableColumn id="13" xr3:uid="{22EBFC97-2647-49EA-8F37-E4966A993A60}" name="Justification Objective" dataDxfId="6"/>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6B742-A00A-4E99-88E3-70E593321EEC}">
  <dimension ref="A1:G3"/>
  <sheetViews>
    <sheetView tabSelected="1" zoomScale="85" zoomScaleNormal="85" workbookViewId="0">
      <selection activeCell="D6" sqref="D6"/>
    </sheetView>
  </sheetViews>
  <sheetFormatPr defaultColWidth="11.7109375" defaultRowHeight="12.75"/>
  <cols>
    <col min="1" max="6" width="11.7109375" style="75"/>
    <col min="7" max="7" width="47.42578125" style="75" customWidth="1"/>
    <col min="8" max="16384" width="11.7109375" style="75"/>
  </cols>
  <sheetData>
    <row r="1" spans="1:7" ht="20.25">
      <c r="A1" s="79" t="s">
        <v>0</v>
      </c>
      <c r="B1" s="79"/>
      <c r="C1" s="79"/>
      <c r="D1" s="79"/>
      <c r="E1" s="79"/>
      <c r="F1" s="79"/>
      <c r="G1" s="79"/>
    </row>
    <row r="2" spans="1:7">
      <c r="A2" s="80"/>
      <c r="B2" s="80"/>
      <c r="C2" s="80"/>
      <c r="D2" s="80"/>
      <c r="E2" s="80"/>
      <c r="F2" s="80"/>
      <c r="G2" s="80"/>
    </row>
    <row r="3" spans="1:7" ht="202.5" customHeight="1">
      <c r="A3" s="81" t="s">
        <v>1</v>
      </c>
      <c r="B3" s="82"/>
      <c r="C3" s="82"/>
      <c r="D3" s="82"/>
      <c r="E3" s="82"/>
      <c r="F3" s="82"/>
      <c r="G3" s="82"/>
    </row>
  </sheetData>
  <mergeCells count="3">
    <mergeCell ref="A1:G1"/>
    <mergeCell ref="A2:G2"/>
    <mergeCell ref="A3:G3"/>
  </mergeCells>
  <pageMargins left="0.7" right="0.7" top="0.75" bottom="0.75" header="0.3" footer="0.3"/>
  <pageSetup orientation="landscape"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158"/>
  <sheetViews>
    <sheetView topLeftCell="B115" zoomScaleNormal="100" workbookViewId="0">
      <selection activeCell="B137" sqref="B136:B137"/>
    </sheetView>
  </sheetViews>
  <sheetFormatPr defaultColWidth="9.140625" defaultRowHeight="12.75"/>
  <cols>
    <col min="1" max="1" width="45.7109375" customWidth="1"/>
    <col min="2" max="2" width="23.140625" customWidth="1"/>
    <col min="3" max="5" width="20.7109375" customWidth="1"/>
    <col min="6" max="6" width="19.85546875" customWidth="1"/>
    <col min="7" max="7" width="32.85546875" customWidth="1"/>
    <col min="8" max="8" width="25.42578125" customWidth="1"/>
    <col min="9" max="9" width="36.28515625" customWidth="1"/>
    <col min="10" max="10" width="31.85546875" customWidth="1"/>
    <col min="11" max="11" width="20" customWidth="1"/>
    <col min="12" max="13" width="45.7109375" customWidth="1"/>
  </cols>
  <sheetData>
    <row r="1" spans="1:13" ht="26.45" customHeight="1" thickBot="1">
      <c r="A1" s="114" t="s">
        <v>2</v>
      </c>
      <c r="B1" s="115"/>
      <c r="C1" s="115"/>
      <c r="D1" s="115"/>
      <c r="E1" s="115"/>
      <c r="F1" s="115"/>
      <c r="G1" s="115"/>
      <c r="H1" s="115"/>
      <c r="I1" s="115"/>
      <c r="J1" s="115"/>
      <c r="K1" s="115"/>
      <c r="L1" s="115"/>
      <c r="M1" s="116"/>
    </row>
    <row r="2" spans="1:13" ht="15.75" customHeight="1">
      <c r="A2" s="13" t="s">
        <v>3</v>
      </c>
      <c r="B2" s="120"/>
      <c r="C2" s="121"/>
      <c r="D2" s="121"/>
      <c r="E2" s="122"/>
      <c r="F2" s="123" t="s">
        <v>4</v>
      </c>
      <c r="G2" s="117"/>
      <c r="H2" s="118"/>
      <c r="I2" s="118"/>
      <c r="J2" s="118"/>
      <c r="K2" s="118"/>
      <c r="L2" s="118"/>
      <c r="M2" s="119"/>
    </row>
    <row r="3" spans="1:13" ht="15.75">
      <c r="A3" s="13" t="s">
        <v>5</v>
      </c>
      <c r="B3" s="11" t="s">
        <v>6</v>
      </c>
      <c r="C3" s="128" t="s">
        <v>7</v>
      </c>
      <c r="D3" s="124" t="s">
        <v>8</v>
      </c>
      <c r="E3" s="125"/>
      <c r="F3" s="123"/>
      <c r="G3" s="117"/>
      <c r="H3" s="118"/>
      <c r="I3" s="118"/>
      <c r="J3" s="118"/>
      <c r="K3" s="118"/>
      <c r="L3" s="118"/>
      <c r="M3" s="119"/>
    </row>
    <row r="4" spans="1:13" ht="16.5" thickBot="1">
      <c r="A4" s="13" t="s">
        <v>9</v>
      </c>
      <c r="B4" s="21"/>
      <c r="C4" s="129"/>
      <c r="D4" s="126"/>
      <c r="E4" s="127"/>
      <c r="F4" s="123"/>
      <c r="G4" s="117"/>
      <c r="H4" s="118"/>
      <c r="I4" s="118"/>
      <c r="J4" s="118"/>
      <c r="K4" s="118"/>
      <c r="L4" s="118"/>
      <c r="M4" s="119"/>
    </row>
    <row r="5" spans="1:13" ht="54" customHeight="1" thickBot="1">
      <c r="A5" s="22" t="s">
        <v>10</v>
      </c>
      <c r="B5" s="23" t="s">
        <v>11</v>
      </c>
      <c r="C5" s="23" t="s">
        <v>12</v>
      </c>
      <c r="D5" s="24" t="s">
        <v>13</v>
      </c>
      <c r="E5" s="23" t="s">
        <v>14</v>
      </c>
      <c r="F5" s="23" t="s">
        <v>15</v>
      </c>
      <c r="G5" s="24" t="s">
        <v>16</v>
      </c>
      <c r="H5" s="23" t="s">
        <v>17</v>
      </c>
      <c r="I5" s="23" t="s">
        <v>18</v>
      </c>
      <c r="J5" s="23" t="s">
        <v>19</v>
      </c>
      <c r="K5" s="23" t="s">
        <v>20</v>
      </c>
      <c r="L5" s="23" t="s">
        <v>21</v>
      </c>
      <c r="M5" s="25" t="s">
        <v>22</v>
      </c>
    </row>
    <row r="6" spans="1:13" s="38" customFormat="1" ht="276.75" customHeight="1">
      <c r="A6" s="73" t="s">
        <v>23</v>
      </c>
      <c r="B6" s="61" t="s">
        <v>24</v>
      </c>
      <c r="C6" s="61" t="s">
        <v>25</v>
      </c>
      <c r="D6" s="36" t="s">
        <v>26</v>
      </c>
      <c r="E6" s="36"/>
      <c r="F6" s="36"/>
      <c r="G6" s="36" t="s">
        <v>26</v>
      </c>
      <c r="H6" s="36" t="s">
        <v>26</v>
      </c>
      <c r="I6" s="36" t="s">
        <v>27</v>
      </c>
      <c r="J6" s="36" t="s">
        <v>28</v>
      </c>
      <c r="K6" s="36" t="s">
        <v>29</v>
      </c>
      <c r="L6" s="36" t="s">
        <v>30</v>
      </c>
      <c r="M6" s="37" t="s">
        <v>31</v>
      </c>
    </row>
    <row r="7" spans="1:13" s="26" customFormat="1" ht="26.1" customHeight="1" thickBot="1">
      <c r="A7" s="109" t="s">
        <v>32</v>
      </c>
      <c r="B7" s="110"/>
      <c r="C7" s="110"/>
      <c r="D7" s="110"/>
      <c r="E7" s="110"/>
      <c r="F7" s="110"/>
      <c r="G7" s="110"/>
      <c r="H7" s="110"/>
      <c r="I7" s="110"/>
      <c r="J7" s="110"/>
      <c r="K7" s="110"/>
      <c r="L7" s="110"/>
      <c r="M7" s="111"/>
    </row>
    <row r="8" spans="1:13" s="56" customFormat="1" ht="29.1" customHeight="1">
      <c r="A8" s="104" t="s">
        <v>33</v>
      </c>
      <c r="B8" s="105"/>
      <c r="C8" s="105"/>
      <c r="D8" s="78"/>
      <c r="E8" s="78"/>
      <c r="F8" s="78"/>
      <c r="G8" s="78"/>
      <c r="H8" s="78"/>
      <c r="I8" s="78"/>
      <c r="J8" s="78"/>
      <c r="K8" s="78"/>
      <c r="L8" s="78"/>
      <c r="M8" s="55"/>
    </row>
    <row r="9" spans="1:13" s="43" customFormat="1" ht="41.1" customHeight="1">
      <c r="A9" s="39" t="s">
        <v>34</v>
      </c>
      <c r="B9" s="40" t="s">
        <v>35</v>
      </c>
      <c r="C9" s="40" t="s">
        <v>36</v>
      </c>
      <c r="D9" s="41" t="s">
        <v>37</v>
      </c>
      <c r="E9" s="40" t="s">
        <v>38</v>
      </c>
      <c r="F9" s="40" t="s">
        <v>39</v>
      </c>
      <c r="G9" s="41" t="s">
        <v>40</v>
      </c>
      <c r="H9" s="40" t="s">
        <v>41</v>
      </c>
      <c r="I9" s="40" t="s">
        <v>42</v>
      </c>
      <c r="J9" s="40" t="s">
        <v>43</v>
      </c>
      <c r="K9" s="40" t="s">
        <v>44</v>
      </c>
      <c r="L9" s="40" t="s">
        <v>45</v>
      </c>
      <c r="M9" s="42" t="s">
        <v>46</v>
      </c>
    </row>
    <row r="10" spans="1:13" ht="28.5" customHeight="1">
      <c r="A10" s="58"/>
      <c r="B10" s="27"/>
      <c r="C10" s="28">
        <v>0</v>
      </c>
      <c r="D10" s="18">
        <f>Table3[[#This Row],[Number of Units]]*Table3[[#This Row],[Cost Per Unit]]</f>
        <v>0</v>
      </c>
      <c r="E10" s="28">
        <v>0</v>
      </c>
      <c r="F10" s="28">
        <v>0</v>
      </c>
      <c r="G10" s="18">
        <f>SUM(Table3[[#This Row],[Federal Share]:[Match Share]])</f>
        <v>0</v>
      </c>
      <c r="H10" s="19"/>
      <c r="I10" s="28">
        <v>0</v>
      </c>
      <c r="J10" s="29">
        <v>0</v>
      </c>
      <c r="K10" s="30">
        <v>0</v>
      </c>
      <c r="L10" s="58"/>
      <c r="M10" s="58"/>
    </row>
    <row r="11" spans="1:13" ht="28.5" customHeight="1">
      <c r="A11" s="58"/>
      <c r="B11" s="27"/>
      <c r="C11" s="28"/>
      <c r="D11" s="18">
        <f>Table3[[#This Row],[Number of Units]]*Table3[[#This Row],[Cost Per Unit]]</f>
        <v>0</v>
      </c>
      <c r="E11" s="28"/>
      <c r="F11" s="28"/>
      <c r="G11" s="18">
        <f>SUM(Table3[[#This Row],[Federal Share]:[Match Share]])</f>
        <v>0</v>
      </c>
      <c r="H11" s="19"/>
      <c r="I11" s="28"/>
      <c r="J11" s="29"/>
      <c r="K11" s="30"/>
      <c r="L11" s="58"/>
      <c r="M11" s="58"/>
    </row>
    <row r="12" spans="1:13" ht="28.5" customHeight="1">
      <c r="A12" s="58"/>
      <c r="B12" s="27"/>
      <c r="C12" s="28"/>
      <c r="D12" s="18">
        <f>Table3[[#This Row],[Number of Units]]*Table3[[#This Row],[Cost Per Unit]]</f>
        <v>0</v>
      </c>
      <c r="E12" s="28"/>
      <c r="F12" s="28"/>
      <c r="G12" s="18">
        <f>SUM(Table3[[#This Row],[Federal Share]:[Match Share]])</f>
        <v>0</v>
      </c>
      <c r="H12" s="19"/>
      <c r="I12" s="28"/>
      <c r="J12" s="29"/>
      <c r="K12" s="30"/>
      <c r="L12" s="58"/>
      <c r="M12" s="58"/>
    </row>
    <row r="13" spans="1:13" ht="28.5" customHeight="1">
      <c r="A13" s="58"/>
      <c r="B13" s="27"/>
      <c r="C13" s="28"/>
      <c r="D13" s="18">
        <f>Table3[[#This Row],[Number of Units]]*Table3[[#This Row],[Cost Per Unit]]</f>
        <v>0</v>
      </c>
      <c r="E13" s="28"/>
      <c r="F13" s="28"/>
      <c r="G13" s="18">
        <f>SUM(Table3[[#This Row],[Federal Share]:[Match Share]])</f>
        <v>0</v>
      </c>
      <c r="H13" s="19"/>
      <c r="I13" s="28"/>
      <c r="J13" s="29"/>
      <c r="K13" s="30"/>
      <c r="L13" s="58"/>
      <c r="M13" s="58"/>
    </row>
    <row r="14" spans="1:13" ht="28.5" customHeight="1">
      <c r="A14" s="58"/>
      <c r="B14" s="27"/>
      <c r="C14" s="28"/>
      <c r="D14" s="18">
        <f>Table3[[#This Row],[Number of Units]]*Table3[[#This Row],[Cost Per Unit]]</f>
        <v>0</v>
      </c>
      <c r="E14" s="28"/>
      <c r="F14" s="28"/>
      <c r="G14" s="18">
        <f>SUM(Table3[[#This Row],[Federal Share]:[Match Share]])</f>
        <v>0</v>
      </c>
      <c r="H14" s="19"/>
      <c r="I14" s="28"/>
      <c r="J14" s="29"/>
      <c r="K14" s="30"/>
      <c r="L14" s="58"/>
      <c r="M14" s="58"/>
    </row>
    <row r="15" spans="1:13" ht="28.5" customHeight="1">
      <c r="A15" s="58"/>
      <c r="B15" s="27"/>
      <c r="C15" s="28"/>
      <c r="D15" s="18">
        <f>Table3[[#This Row],[Number of Units]]*Table3[[#This Row],[Cost Per Unit]]</f>
        <v>0</v>
      </c>
      <c r="E15" s="28"/>
      <c r="F15" s="28"/>
      <c r="G15" s="18">
        <f>SUM(Table3[[#This Row],[Federal Share]:[Match Share]])</f>
        <v>0</v>
      </c>
      <c r="H15" s="19"/>
      <c r="I15" s="28"/>
      <c r="J15" s="29"/>
      <c r="K15" s="30"/>
      <c r="L15" s="58"/>
      <c r="M15" s="58"/>
    </row>
    <row r="16" spans="1:13" ht="28.5" customHeight="1">
      <c r="A16" s="58"/>
      <c r="B16" s="27"/>
      <c r="C16" s="28"/>
      <c r="D16" s="18">
        <f>Table3[[#This Row],[Number of Units]]*Table3[[#This Row],[Cost Per Unit]]</f>
        <v>0</v>
      </c>
      <c r="E16" s="28"/>
      <c r="F16" s="28"/>
      <c r="G16" s="18">
        <f>SUM(Table3[[#This Row],[Federal Share]:[Match Share]])</f>
        <v>0</v>
      </c>
      <c r="H16" s="19"/>
      <c r="I16" s="28"/>
      <c r="J16" s="29"/>
      <c r="K16" s="30"/>
      <c r="L16" s="58"/>
      <c r="M16" s="58"/>
    </row>
    <row r="17" spans="1:13" ht="28.5" customHeight="1">
      <c r="A17" s="58"/>
      <c r="B17" s="27"/>
      <c r="C17" s="28"/>
      <c r="D17" s="18">
        <f>Table3[[#This Row],[Number of Units]]*Table3[[#This Row],[Cost Per Unit]]</f>
        <v>0</v>
      </c>
      <c r="E17" s="28"/>
      <c r="F17" s="28"/>
      <c r="G17" s="18">
        <f>SUM(Table3[[#This Row],[Federal Share]:[Match Share]])</f>
        <v>0</v>
      </c>
      <c r="H17" s="19"/>
      <c r="I17" s="28"/>
      <c r="J17" s="29"/>
      <c r="K17" s="30"/>
      <c r="L17" s="58"/>
      <c r="M17" s="58"/>
    </row>
    <row r="18" spans="1:13" ht="28.5" customHeight="1" thickBot="1">
      <c r="A18" s="58"/>
      <c r="B18" s="27"/>
      <c r="C18" s="28"/>
      <c r="D18" s="18">
        <f>Table3[[#This Row],[Number of Units]]*Table3[[#This Row],[Cost Per Unit]]</f>
        <v>0</v>
      </c>
      <c r="E18" s="28">
        <v>0</v>
      </c>
      <c r="F18" s="28">
        <v>0</v>
      </c>
      <c r="G18" s="18">
        <f>SUM(Table3[[#This Row],[Federal Share]:[Match Share]])</f>
        <v>0</v>
      </c>
      <c r="H18" s="19"/>
      <c r="I18" s="28"/>
      <c r="J18" s="29"/>
      <c r="K18" s="30"/>
      <c r="L18" s="58"/>
      <c r="M18" s="58"/>
    </row>
    <row r="19" spans="1:13" s="38" customFormat="1" ht="28.5" customHeight="1">
      <c r="A19" s="44" t="s">
        <v>47</v>
      </c>
      <c r="B19" s="45"/>
      <c r="C19" s="46"/>
      <c r="D19" s="47">
        <f>SUM(Table3[Total Line Cost
(auto calculated)])</f>
        <v>0</v>
      </c>
      <c r="E19" s="46"/>
      <c r="F19" s="46"/>
      <c r="G19" s="47">
        <f>SUM(Table3[Total Grant + Match
(auto calculated)])</f>
        <v>0</v>
      </c>
      <c r="H19" s="48">
        <f>G19</f>
        <v>0</v>
      </c>
      <c r="I19" s="49">
        <f>SUM(Table3[Pre-Award Planning Costs])</f>
        <v>0</v>
      </c>
      <c r="J19" s="50"/>
      <c r="K19" s="51"/>
      <c r="L19" s="52"/>
      <c r="M19" s="53"/>
    </row>
    <row r="20" spans="1:13" s="26" customFormat="1" ht="26.1" customHeight="1" thickBot="1">
      <c r="A20" s="109" t="s">
        <v>48</v>
      </c>
      <c r="B20" s="110"/>
      <c r="C20" s="110"/>
      <c r="D20" s="110"/>
      <c r="E20" s="110"/>
      <c r="F20" s="110"/>
      <c r="G20" s="110"/>
      <c r="H20" s="110"/>
      <c r="I20" s="110"/>
      <c r="J20" s="110"/>
      <c r="K20" s="110"/>
      <c r="L20" s="110"/>
      <c r="M20" s="111"/>
    </row>
    <row r="21" spans="1:13" s="56" customFormat="1" ht="29.1" customHeight="1">
      <c r="A21" s="104" t="s">
        <v>49</v>
      </c>
      <c r="B21" s="105"/>
      <c r="C21" s="105"/>
      <c r="D21" s="78"/>
      <c r="E21" s="78"/>
      <c r="F21" s="78"/>
      <c r="G21" s="78"/>
      <c r="H21" s="78"/>
      <c r="I21" s="78"/>
      <c r="J21" s="78"/>
      <c r="K21" s="78"/>
      <c r="L21" s="78"/>
      <c r="M21" s="55"/>
    </row>
    <row r="22" spans="1:13" s="43" customFormat="1" ht="41.1" customHeight="1">
      <c r="A22" s="39" t="s">
        <v>34</v>
      </c>
      <c r="B22" s="40" t="s">
        <v>35</v>
      </c>
      <c r="C22" s="40" t="s">
        <v>36</v>
      </c>
      <c r="D22" s="41" t="s">
        <v>37</v>
      </c>
      <c r="E22" s="40" t="s">
        <v>38</v>
      </c>
      <c r="F22" s="40" t="s">
        <v>39</v>
      </c>
      <c r="G22" s="41" t="s">
        <v>40</v>
      </c>
      <c r="H22" s="40" t="s">
        <v>41</v>
      </c>
      <c r="I22" s="40" t="s">
        <v>42</v>
      </c>
      <c r="J22" s="40" t="s">
        <v>43</v>
      </c>
      <c r="K22" s="40" t="s">
        <v>44</v>
      </c>
      <c r="L22" s="40" t="s">
        <v>45</v>
      </c>
      <c r="M22" s="42" t="s">
        <v>46</v>
      </c>
    </row>
    <row r="23" spans="1:13" ht="28.5" customHeight="1">
      <c r="A23" s="58"/>
      <c r="B23" s="27"/>
      <c r="C23" s="28"/>
      <c r="D23" s="18">
        <f>Table35[[#This Row],[Number of Units]]*Table35[[#This Row],[Cost Per Unit]]</f>
        <v>0</v>
      </c>
      <c r="E23" s="28"/>
      <c r="F23" s="28"/>
      <c r="G23" s="18">
        <f>SUM(Table35[[#This Row],[Federal Share]:[Match Share]])</f>
        <v>0</v>
      </c>
      <c r="H23" s="19"/>
      <c r="I23" s="28"/>
      <c r="J23" s="29"/>
      <c r="K23" s="30"/>
      <c r="L23" s="31"/>
      <c r="M23" s="31"/>
    </row>
    <row r="24" spans="1:13" ht="28.5" customHeight="1">
      <c r="A24" s="58"/>
      <c r="B24" s="27"/>
      <c r="C24" s="28"/>
      <c r="D24" s="18">
        <f>Table35[[#This Row],[Number of Units]]*Table35[[#This Row],[Cost Per Unit]]</f>
        <v>0</v>
      </c>
      <c r="E24" s="28"/>
      <c r="F24" s="28"/>
      <c r="G24" s="18">
        <f>SUM(Table35[[#This Row],[Federal Share]:[Match Share]])</f>
        <v>0</v>
      </c>
      <c r="H24" s="19"/>
      <c r="I24" s="28"/>
      <c r="J24" s="29"/>
      <c r="K24" s="30"/>
      <c r="L24" s="31"/>
      <c r="M24" s="31"/>
    </row>
    <row r="25" spans="1:13" ht="28.5" customHeight="1">
      <c r="A25" s="58"/>
      <c r="B25" s="27"/>
      <c r="C25" s="28"/>
      <c r="D25" s="18">
        <f>Table35[[#This Row],[Number of Units]]*Table35[[#This Row],[Cost Per Unit]]</f>
        <v>0</v>
      </c>
      <c r="E25" s="28"/>
      <c r="F25" s="28"/>
      <c r="G25" s="18">
        <f>SUM(Table35[[#This Row],[Federal Share]:[Match Share]])</f>
        <v>0</v>
      </c>
      <c r="H25" s="19"/>
      <c r="I25" s="28"/>
      <c r="J25" s="29"/>
      <c r="K25" s="30"/>
      <c r="L25" s="31"/>
      <c r="M25" s="31"/>
    </row>
    <row r="26" spans="1:13" ht="28.5" customHeight="1">
      <c r="A26" s="58"/>
      <c r="B26" s="27"/>
      <c r="C26" s="28"/>
      <c r="D26" s="18">
        <f>Table35[[#This Row],[Number of Units]]*Table35[[#This Row],[Cost Per Unit]]</f>
        <v>0</v>
      </c>
      <c r="E26" s="28"/>
      <c r="F26" s="28"/>
      <c r="G26" s="18">
        <f>SUM(Table35[[#This Row],[Federal Share]:[Match Share]])</f>
        <v>0</v>
      </c>
      <c r="H26" s="19"/>
      <c r="I26" s="28"/>
      <c r="J26" s="29"/>
      <c r="K26" s="30"/>
      <c r="L26" s="31"/>
      <c r="M26" s="31"/>
    </row>
    <row r="27" spans="1:13" ht="28.5" customHeight="1" thickBot="1">
      <c r="A27" s="58"/>
      <c r="B27" s="27"/>
      <c r="C27" s="28"/>
      <c r="D27" s="18">
        <f>Table35[[#This Row],[Number of Units]]*Table35[[#This Row],[Cost Per Unit]]</f>
        <v>0</v>
      </c>
      <c r="E27" s="28"/>
      <c r="F27" s="28"/>
      <c r="G27" s="18">
        <f>SUM(Table35[[#This Row],[Federal Share]:[Match Share]])</f>
        <v>0</v>
      </c>
      <c r="H27" s="19"/>
      <c r="I27" s="28"/>
      <c r="J27" s="29"/>
      <c r="K27" s="30"/>
      <c r="L27" s="31"/>
      <c r="M27" s="31"/>
    </row>
    <row r="28" spans="1:13" s="38" customFormat="1" ht="28.5" customHeight="1">
      <c r="A28" s="44" t="s">
        <v>47</v>
      </c>
      <c r="B28" s="45"/>
      <c r="C28" s="46"/>
      <c r="D28" s="47">
        <f>SUM(Table35[Total Line Cost
(auto calculated)])</f>
        <v>0</v>
      </c>
      <c r="E28" s="46"/>
      <c r="F28" s="46"/>
      <c r="G28" s="47">
        <f>SUM(Table35[Total Grant + Match
(auto calculated)])</f>
        <v>0</v>
      </c>
      <c r="H28" s="48">
        <f>G28</f>
        <v>0</v>
      </c>
      <c r="I28" s="49">
        <f>SUM(Table35[Pre-Award Planning Costs])</f>
        <v>0</v>
      </c>
      <c r="J28" s="50"/>
      <c r="K28" s="51"/>
      <c r="L28" s="52"/>
      <c r="M28" s="53"/>
    </row>
    <row r="29" spans="1:13" s="26" customFormat="1" ht="26.1" customHeight="1">
      <c r="A29" s="106" t="s">
        <v>50</v>
      </c>
      <c r="B29" s="107"/>
      <c r="C29" s="107"/>
      <c r="D29" s="107"/>
      <c r="E29" s="107"/>
      <c r="F29" s="107"/>
      <c r="G29" s="107"/>
      <c r="H29" s="107"/>
      <c r="I29" s="107"/>
      <c r="J29" s="107"/>
      <c r="K29" s="107"/>
      <c r="L29" s="107"/>
      <c r="M29" s="108"/>
    </row>
    <row r="30" spans="1:13" s="56" customFormat="1" ht="15.95" customHeight="1">
      <c r="A30" s="112" t="s">
        <v>51</v>
      </c>
      <c r="B30" s="113"/>
      <c r="C30" s="113"/>
      <c r="D30" s="77"/>
      <c r="E30" s="77"/>
      <c r="F30" s="77"/>
      <c r="G30" s="77"/>
      <c r="H30" s="77"/>
      <c r="I30" s="77"/>
      <c r="J30" s="77"/>
      <c r="K30" s="77"/>
      <c r="L30" s="77"/>
      <c r="M30" s="57"/>
    </row>
    <row r="31" spans="1:13" s="43" customFormat="1" ht="41.1" customHeight="1">
      <c r="A31" s="39" t="s">
        <v>34</v>
      </c>
      <c r="B31" s="40" t="s">
        <v>35</v>
      </c>
      <c r="C31" s="40" t="s">
        <v>36</v>
      </c>
      <c r="D31" s="41" t="s">
        <v>37</v>
      </c>
      <c r="E31" s="40" t="s">
        <v>38</v>
      </c>
      <c r="F31" s="40" t="s">
        <v>39</v>
      </c>
      <c r="G31" s="41" t="s">
        <v>40</v>
      </c>
      <c r="H31" s="40" t="s">
        <v>41</v>
      </c>
      <c r="I31" s="40" t="s">
        <v>42</v>
      </c>
      <c r="J31" s="40" t="s">
        <v>43</v>
      </c>
      <c r="K31" s="40" t="s">
        <v>44</v>
      </c>
      <c r="L31" s="40" t="s">
        <v>45</v>
      </c>
      <c r="M31" s="42" t="s">
        <v>46</v>
      </c>
    </row>
    <row r="32" spans="1:13" ht="28.5" customHeight="1">
      <c r="A32" s="58"/>
      <c r="B32" s="27"/>
      <c r="C32" s="28"/>
      <c r="D32" s="18">
        <f>Table356[[#This Row],[Number of Units]]*Table356[[#This Row],[Cost Per Unit]]</f>
        <v>0</v>
      </c>
      <c r="E32" s="28"/>
      <c r="F32" s="28"/>
      <c r="G32" s="18">
        <f>SUM(Table356[[#This Row],[Federal Share]:[Match Share]])</f>
        <v>0</v>
      </c>
      <c r="H32" s="19"/>
      <c r="I32" s="28"/>
      <c r="J32" s="29"/>
      <c r="K32" s="30"/>
      <c r="L32" s="31"/>
      <c r="M32" s="31"/>
    </row>
    <row r="33" spans="1:13" ht="28.5" customHeight="1">
      <c r="A33" s="58"/>
      <c r="B33" s="27"/>
      <c r="C33" s="28"/>
      <c r="D33" s="18">
        <f>Table356[[#This Row],[Number of Units]]*Table356[[#This Row],[Cost Per Unit]]</f>
        <v>0</v>
      </c>
      <c r="E33" s="28"/>
      <c r="F33" s="28"/>
      <c r="G33" s="18">
        <f>SUM(Table356[[#This Row],[Federal Share]:[Match Share]])</f>
        <v>0</v>
      </c>
      <c r="H33" s="19"/>
      <c r="I33" s="28"/>
      <c r="J33" s="29"/>
      <c r="K33" s="30"/>
      <c r="L33" s="31"/>
      <c r="M33" s="31"/>
    </row>
    <row r="34" spans="1:13" ht="28.5" customHeight="1">
      <c r="A34" s="58"/>
      <c r="B34" s="27"/>
      <c r="C34" s="28"/>
      <c r="D34" s="18">
        <f>Table356[[#This Row],[Number of Units]]*Table356[[#This Row],[Cost Per Unit]]</f>
        <v>0</v>
      </c>
      <c r="E34" s="28"/>
      <c r="F34" s="28"/>
      <c r="G34" s="18">
        <f>SUM(Table356[[#This Row],[Federal Share]:[Match Share]])</f>
        <v>0</v>
      </c>
      <c r="H34" s="19"/>
      <c r="I34" s="28"/>
      <c r="J34" s="29"/>
      <c r="K34" s="30"/>
      <c r="L34" s="31"/>
      <c r="M34" s="31"/>
    </row>
    <row r="35" spans="1:13" ht="28.5" customHeight="1" thickBot="1">
      <c r="A35" s="58"/>
      <c r="B35" s="27"/>
      <c r="C35" s="28"/>
      <c r="D35" s="18">
        <f>Table356[[#This Row],[Number of Units]]*Table356[[#This Row],[Cost Per Unit]]</f>
        <v>0</v>
      </c>
      <c r="E35" s="28"/>
      <c r="F35" s="28"/>
      <c r="G35" s="18">
        <f>SUM(Table356[[#This Row],[Federal Share]:[Match Share]])</f>
        <v>0</v>
      </c>
      <c r="H35" s="19"/>
      <c r="I35" s="28"/>
      <c r="J35" s="29"/>
      <c r="K35" s="30"/>
      <c r="L35" s="31"/>
      <c r="M35" s="31"/>
    </row>
    <row r="36" spans="1:13" s="38" customFormat="1" ht="28.5" customHeight="1">
      <c r="A36" s="44" t="s">
        <v>47</v>
      </c>
      <c r="B36" s="45"/>
      <c r="C36" s="46"/>
      <c r="D36" s="47">
        <f>SUM(Table356[Total Line Cost
(auto calculated)])</f>
        <v>0</v>
      </c>
      <c r="E36" s="46"/>
      <c r="F36" s="46"/>
      <c r="G36" s="47">
        <f>SUM(Table356[Total Grant + Match
(auto calculated)])</f>
        <v>0</v>
      </c>
      <c r="H36" s="48">
        <f>G36</f>
        <v>0</v>
      </c>
      <c r="I36" s="49">
        <f>SUM(Table356[Pre-Award Planning Costs])</f>
        <v>0</v>
      </c>
      <c r="J36" s="50"/>
      <c r="K36" s="51"/>
      <c r="L36" s="52"/>
      <c r="M36" s="53"/>
    </row>
    <row r="37" spans="1:13" s="26" customFormat="1" ht="26.1" customHeight="1" thickBot="1">
      <c r="A37" s="109" t="s">
        <v>52</v>
      </c>
      <c r="B37" s="110"/>
      <c r="C37" s="110"/>
      <c r="D37" s="110"/>
      <c r="E37" s="110"/>
      <c r="F37" s="110"/>
      <c r="G37" s="110"/>
      <c r="H37" s="110"/>
      <c r="I37" s="110"/>
      <c r="J37" s="110"/>
      <c r="K37" s="110"/>
      <c r="L37" s="110"/>
      <c r="M37" s="111"/>
    </row>
    <row r="38" spans="1:13" s="56" customFormat="1" ht="66.599999999999994" customHeight="1">
      <c r="A38" s="104" t="s">
        <v>53</v>
      </c>
      <c r="B38" s="105"/>
      <c r="C38" s="105"/>
      <c r="D38" s="78"/>
      <c r="E38" s="78"/>
      <c r="F38" s="78"/>
      <c r="G38" s="78"/>
      <c r="H38" s="78"/>
      <c r="I38" s="78"/>
      <c r="J38" s="78"/>
      <c r="K38" s="78"/>
      <c r="L38" s="78"/>
      <c r="M38" s="55"/>
    </row>
    <row r="39" spans="1:13" s="43" customFormat="1" ht="41.1" customHeight="1">
      <c r="A39" s="39" t="s">
        <v>34</v>
      </c>
      <c r="B39" s="40" t="s">
        <v>35</v>
      </c>
      <c r="C39" s="40" t="s">
        <v>36</v>
      </c>
      <c r="D39" s="41" t="s">
        <v>37</v>
      </c>
      <c r="E39" s="40" t="s">
        <v>38</v>
      </c>
      <c r="F39" s="40" t="s">
        <v>39</v>
      </c>
      <c r="G39" s="41" t="s">
        <v>40</v>
      </c>
      <c r="H39" s="40" t="s">
        <v>41</v>
      </c>
      <c r="I39" s="40" t="s">
        <v>42</v>
      </c>
      <c r="J39" s="40" t="s">
        <v>43</v>
      </c>
      <c r="K39" s="40" t="s">
        <v>44</v>
      </c>
      <c r="L39" s="40" t="s">
        <v>45</v>
      </c>
      <c r="M39" s="42" t="s">
        <v>46</v>
      </c>
    </row>
    <row r="40" spans="1:13" ht="28.5" customHeight="1">
      <c r="A40" s="58"/>
      <c r="B40" s="27"/>
      <c r="C40" s="28"/>
      <c r="D40" s="18">
        <f>Table3567[[#This Row],[Number of Units]]*Table3567[[#This Row],[Cost Per Unit]]</f>
        <v>0</v>
      </c>
      <c r="E40" s="28"/>
      <c r="F40" s="28"/>
      <c r="G40" s="18">
        <f>SUM(Table3567[[#This Row],[Federal Share]:[Match Share]])</f>
        <v>0</v>
      </c>
      <c r="H40" s="19"/>
      <c r="I40" s="28"/>
      <c r="J40" s="29"/>
      <c r="K40" s="30"/>
      <c r="L40" s="31"/>
      <c r="M40" s="31"/>
    </row>
    <row r="41" spans="1:13" ht="28.5" customHeight="1">
      <c r="A41" s="58"/>
      <c r="B41" s="27"/>
      <c r="C41" s="28"/>
      <c r="D41" s="18">
        <f>Table3567[[#This Row],[Number of Units]]*Table3567[[#This Row],[Cost Per Unit]]</f>
        <v>0</v>
      </c>
      <c r="E41" s="28"/>
      <c r="F41" s="28"/>
      <c r="G41" s="18">
        <f>SUM(Table3567[[#This Row],[Federal Share]:[Match Share]])</f>
        <v>0</v>
      </c>
      <c r="H41" s="19"/>
      <c r="I41" s="28"/>
      <c r="J41" s="29"/>
      <c r="K41" s="30"/>
      <c r="L41" s="31"/>
      <c r="M41" s="31"/>
    </row>
    <row r="42" spans="1:13" ht="28.5" customHeight="1">
      <c r="A42" s="58"/>
      <c r="B42" s="27"/>
      <c r="C42" s="28"/>
      <c r="D42" s="18">
        <f>Table3567[[#This Row],[Number of Units]]*Table3567[[#This Row],[Cost Per Unit]]</f>
        <v>0</v>
      </c>
      <c r="E42" s="28"/>
      <c r="F42" s="28"/>
      <c r="G42" s="18">
        <f>SUM(Table3567[[#This Row],[Federal Share]:[Match Share]])</f>
        <v>0</v>
      </c>
      <c r="H42" s="19"/>
      <c r="I42" s="28"/>
      <c r="J42" s="29"/>
      <c r="K42" s="30"/>
      <c r="L42" s="31"/>
      <c r="M42" s="31"/>
    </row>
    <row r="43" spans="1:13" ht="28.5" customHeight="1">
      <c r="A43" s="58"/>
      <c r="B43" s="27"/>
      <c r="C43" s="28"/>
      <c r="D43" s="18">
        <f>Table3567[[#This Row],[Number of Units]]*Table3567[[#This Row],[Cost Per Unit]]</f>
        <v>0</v>
      </c>
      <c r="E43" s="28"/>
      <c r="F43" s="28"/>
      <c r="G43" s="18">
        <f>SUM(Table3567[[#This Row],[Federal Share]:[Match Share]])</f>
        <v>0</v>
      </c>
      <c r="H43" s="19"/>
      <c r="I43" s="28"/>
      <c r="J43" s="29"/>
      <c r="K43" s="30"/>
      <c r="L43" s="31"/>
      <c r="M43" s="31"/>
    </row>
    <row r="44" spans="1:13" ht="28.5" customHeight="1" thickBot="1">
      <c r="A44" s="32"/>
      <c r="B44" s="27"/>
      <c r="C44" s="28"/>
      <c r="D44" s="18">
        <f>Table3567[[#This Row],[Number of Units]]*Table3567[[#This Row],[Cost Per Unit]]</f>
        <v>0</v>
      </c>
      <c r="E44" s="28"/>
      <c r="F44" s="28"/>
      <c r="G44" s="18">
        <f>SUM(Table3567[[#This Row],[Federal Share]:[Match Share]])</f>
        <v>0</v>
      </c>
      <c r="H44" s="19"/>
      <c r="I44" s="28"/>
      <c r="J44" s="29"/>
      <c r="K44" s="30"/>
      <c r="L44" s="31"/>
      <c r="M44" s="31"/>
    </row>
    <row r="45" spans="1:13" s="38" customFormat="1" ht="28.5" customHeight="1">
      <c r="A45" s="44" t="s">
        <v>47</v>
      </c>
      <c r="B45" s="45"/>
      <c r="C45" s="46"/>
      <c r="D45" s="47">
        <f>SUM(Table3567[Total Line Cost
(auto calculated)])</f>
        <v>0</v>
      </c>
      <c r="E45" s="46"/>
      <c r="F45" s="46"/>
      <c r="G45" s="47">
        <f>SUM(Table3567[Total Grant + Match
(auto calculated)])</f>
        <v>0</v>
      </c>
      <c r="H45" s="48">
        <f>G45</f>
        <v>0</v>
      </c>
      <c r="I45" s="49">
        <f>SUM(Table3567[Pre-Award Planning Costs])</f>
        <v>0</v>
      </c>
      <c r="J45" s="50"/>
      <c r="K45" s="51"/>
      <c r="L45" s="52"/>
      <c r="M45" s="53"/>
    </row>
    <row r="46" spans="1:13" s="26" customFormat="1" ht="26.1" customHeight="1" thickBot="1">
      <c r="A46" s="109" t="s">
        <v>54</v>
      </c>
      <c r="B46" s="110"/>
      <c r="C46" s="110"/>
      <c r="D46" s="110"/>
      <c r="E46" s="110"/>
      <c r="F46" s="110"/>
      <c r="G46" s="110"/>
      <c r="H46" s="110"/>
      <c r="I46" s="110"/>
      <c r="J46" s="110"/>
      <c r="K46" s="110"/>
      <c r="L46" s="110"/>
      <c r="M46" s="111"/>
    </row>
    <row r="47" spans="1:13" s="56" customFormat="1" ht="15.95" customHeight="1">
      <c r="A47" s="104" t="s">
        <v>55</v>
      </c>
      <c r="B47" s="105"/>
      <c r="C47" s="105"/>
      <c r="D47" s="78"/>
      <c r="E47" s="78"/>
      <c r="F47" s="78"/>
      <c r="G47" s="78"/>
      <c r="H47" s="78"/>
      <c r="I47" s="78"/>
      <c r="J47" s="78"/>
      <c r="K47" s="78"/>
      <c r="L47" s="78"/>
      <c r="M47" s="55"/>
    </row>
    <row r="48" spans="1:13" s="43" customFormat="1" ht="41.1" customHeight="1">
      <c r="A48" s="39" t="s">
        <v>34</v>
      </c>
      <c r="B48" s="40" t="s">
        <v>35</v>
      </c>
      <c r="C48" s="40" t="s">
        <v>36</v>
      </c>
      <c r="D48" s="41" t="s">
        <v>37</v>
      </c>
      <c r="E48" s="40" t="s">
        <v>38</v>
      </c>
      <c r="F48" s="40" t="s">
        <v>39</v>
      </c>
      <c r="G48" s="41" t="s">
        <v>40</v>
      </c>
      <c r="H48" s="40" t="s">
        <v>41</v>
      </c>
      <c r="I48" s="40" t="s">
        <v>42</v>
      </c>
      <c r="J48" s="40" t="s">
        <v>43</v>
      </c>
      <c r="K48" s="40" t="s">
        <v>44</v>
      </c>
      <c r="L48" s="40" t="s">
        <v>45</v>
      </c>
      <c r="M48" s="42" t="s">
        <v>46</v>
      </c>
    </row>
    <row r="49" spans="1:13" ht="28.5" customHeight="1">
      <c r="A49" s="58"/>
      <c r="B49" s="27"/>
      <c r="C49" s="28"/>
      <c r="D49" s="18">
        <f>Table35678[[#This Row],[Number of Units]]*Table35678[[#This Row],[Cost Per Unit]]</f>
        <v>0</v>
      </c>
      <c r="E49" s="28"/>
      <c r="F49" s="28"/>
      <c r="G49" s="18">
        <f>SUM(Table35678[[#This Row],[Federal Share]:[Match Share]])</f>
        <v>0</v>
      </c>
      <c r="H49" s="19"/>
      <c r="I49" s="28"/>
      <c r="J49" s="29"/>
      <c r="K49" s="30"/>
      <c r="L49" s="31"/>
      <c r="M49" s="31"/>
    </row>
    <row r="50" spans="1:13" ht="28.5" customHeight="1">
      <c r="A50" s="58"/>
      <c r="B50" s="27"/>
      <c r="C50" s="28"/>
      <c r="D50" s="18">
        <f>Table35678[[#This Row],[Number of Units]]*Table35678[[#This Row],[Cost Per Unit]]</f>
        <v>0</v>
      </c>
      <c r="E50" s="28"/>
      <c r="F50" s="28"/>
      <c r="G50" s="18">
        <f>SUM(Table35678[[#This Row],[Federal Share]:[Match Share]])</f>
        <v>0</v>
      </c>
      <c r="H50" s="19"/>
      <c r="I50" s="28"/>
      <c r="J50" s="29"/>
      <c r="K50" s="30"/>
      <c r="L50" s="31"/>
      <c r="M50" s="31"/>
    </row>
    <row r="51" spans="1:13" ht="28.5" customHeight="1">
      <c r="A51" s="58"/>
      <c r="B51" s="27"/>
      <c r="C51" s="28"/>
      <c r="D51" s="18">
        <f>Table35678[[#This Row],[Number of Units]]*Table35678[[#This Row],[Cost Per Unit]]</f>
        <v>0</v>
      </c>
      <c r="E51" s="28"/>
      <c r="F51" s="28"/>
      <c r="G51" s="18">
        <f>SUM(Table35678[[#This Row],[Federal Share]:[Match Share]])</f>
        <v>0</v>
      </c>
      <c r="H51" s="19"/>
      <c r="I51" s="28"/>
      <c r="J51" s="29"/>
      <c r="K51" s="30"/>
      <c r="L51" s="31"/>
      <c r="M51" s="31"/>
    </row>
    <row r="52" spans="1:13" ht="28.5" customHeight="1">
      <c r="A52" s="58"/>
      <c r="B52" s="27"/>
      <c r="C52" s="28"/>
      <c r="D52" s="18">
        <f>Table35678[[#This Row],[Number of Units]]*Table35678[[#This Row],[Cost Per Unit]]</f>
        <v>0</v>
      </c>
      <c r="E52" s="28"/>
      <c r="F52" s="28"/>
      <c r="G52" s="18">
        <f>SUM(Table35678[[#This Row],[Federal Share]:[Match Share]])</f>
        <v>0</v>
      </c>
      <c r="H52" s="19"/>
      <c r="I52" s="28"/>
      <c r="J52" s="29"/>
      <c r="K52" s="30"/>
      <c r="L52" s="31"/>
      <c r="M52" s="31"/>
    </row>
    <row r="53" spans="1:13" ht="28.5" customHeight="1" thickBot="1">
      <c r="A53" s="32"/>
      <c r="B53" s="27"/>
      <c r="C53" s="28"/>
      <c r="D53" s="18">
        <f>Table35678[[#This Row],[Number of Units]]*Table35678[[#This Row],[Cost Per Unit]]</f>
        <v>0</v>
      </c>
      <c r="E53" s="28"/>
      <c r="F53" s="28"/>
      <c r="G53" s="18">
        <f>SUM(Table35678[[#This Row],[Federal Share]:[Match Share]])</f>
        <v>0</v>
      </c>
      <c r="H53" s="19"/>
      <c r="I53" s="28"/>
      <c r="J53" s="29"/>
      <c r="K53" s="30"/>
      <c r="L53" s="31"/>
      <c r="M53" s="31"/>
    </row>
    <row r="54" spans="1:13" s="38" customFormat="1" ht="28.5" customHeight="1">
      <c r="A54" s="44" t="s">
        <v>47</v>
      </c>
      <c r="B54" s="45"/>
      <c r="C54" s="46"/>
      <c r="D54" s="47">
        <f>SUM(Table35678[Total Line Cost
(auto calculated)])</f>
        <v>0</v>
      </c>
      <c r="E54" s="46"/>
      <c r="F54" s="46"/>
      <c r="G54" s="47">
        <f>SUM(Table35678[Total Grant + Match
(auto calculated)])</f>
        <v>0</v>
      </c>
      <c r="H54" s="48">
        <f>G54</f>
        <v>0</v>
      </c>
      <c r="I54" s="49">
        <f>SUM(Table35678[Pre-Award Planning Costs])</f>
        <v>0</v>
      </c>
      <c r="J54" s="50"/>
      <c r="K54" s="51"/>
      <c r="L54" s="52"/>
      <c r="M54" s="53"/>
    </row>
    <row r="55" spans="1:13" s="26" customFormat="1" ht="26.1" customHeight="1" thickBot="1">
      <c r="A55" s="109" t="s">
        <v>56</v>
      </c>
      <c r="B55" s="110"/>
      <c r="C55" s="110"/>
      <c r="D55" s="110"/>
      <c r="E55" s="110"/>
      <c r="F55" s="110"/>
      <c r="G55" s="110"/>
      <c r="H55" s="110"/>
      <c r="I55" s="110"/>
      <c r="J55" s="110"/>
      <c r="K55" s="110"/>
      <c r="L55" s="110"/>
      <c r="M55" s="111"/>
    </row>
    <row r="56" spans="1:13" s="56" customFormat="1" ht="15.95" customHeight="1">
      <c r="A56" s="104" t="s">
        <v>57</v>
      </c>
      <c r="B56" s="105"/>
      <c r="C56" s="105"/>
      <c r="D56" s="78"/>
      <c r="E56" s="78"/>
      <c r="F56" s="78"/>
      <c r="G56" s="78"/>
      <c r="H56" s="78"/>
      <c r="I56" s="78"/>
      <c r="J56" s="78"/>
      <c r="K56" s="78"/>
      <c r="L56" s="78"/>
      <c r="M56" s="55"/>
    </row>
    <row r="57" spans="1:13" s="43" customFormat="1" ht="41.1" customHeight="1">
      <c r="A57" s="39" t="s">
        <v>34</v>
      </c>
      <c r="B57" s="40" t="s">
        <v>35</v>
      </c>
      <c r="C57" s="40" t="s">
        <v>36</v>
      </c>
      <c r="D57" s="41" t="s">
        <v>37</v>
      </c>
      <c r="E57" s="40" t="s">
        <v>38</v>
      </c>
      <c r="F57" s="40" t="s">
        <v>39</v>
      </c>
      <c r="G57" s="41" t="s">
        <v>40</v>
      </c>
      <c r="H57" s="40" t="s">
        <v>41</v>
      </c>
      <c r="I57" s="40" t="s">
        <v>42</v>
      </c>
      <c r="J57" s="40" t="s">
        <v>43</v>
      </c>
      <c r="K57" s="40" t="s">
        <v>44</v>
      </c>
      <c r="L57" s="40" t="s">
        <v>45</v>
      </c>
      <c r="M57" s="42" t="s">
        <v>46</v>
      </c>
    </row>
    <row r="58" spans="1:13" ht="28.5" customHeight="1">
      <c r="A58" s="58"/>
      <c r="B58" s="27"/>
      <c r="C58" s="28"/>
      <c r="D58" s="18">
        <f>Table356789[[#This Row],[Number of Units]]*Table356789[[#This Row],[Cost Per Unit]]</f>
        <v>0</v>
      </c>
      <c r="E58" s="28"/>
      <c r="F58" s="28"/>
      <c r="G58" s="18">
        <f>SUM(Table356789[[#This Row],[Federal Share]:[Match Share]])</f>
        <v>0</v>
      </c>
      <c r="H58" s="19"/>
      <c r="I58" s="28"/>
      <c r="J58" s="29"/>
      <c r="K58" s="30"/>
      <c r="L58" s="31"/>
      <c r="M58" s="31"/>
    </row>
    <row r="59" spans="1:13" ht="28.5" customHeight="1">
      <c r="A59" s="58"/>
      <c r="B59" s="27"/>
      <c r="C59" s="28"/>
      <c r="D59" s="18">
        <f>Table356789[[#This Row],[Number of Units]]*Table356789[[#This Row],[Cost Per Unit]]</f>
        <v>0</v>
      </c>
      <c r="E59" s="28"/>
      <c r="F59" s="28"/>
      <c r="G59" s="18">
        <f>SUM(Table356789[[#This Row],[Federal Share]:[Match Share]])</f>
        <v>0</v>
      </c>
      <c r="H59" s="19"/>
      <c r="I59" s="28"/>
      <c r="J59" s="29"/>
      <c r="K59" s="30"/>
      <c r="L59" s="31"/>
      <c r="M59" s="31"/>
    </row>
    <row r="60" spans="1:13" ht="28.5" customHeight="1">
      <c r="A60" s="58"/>
      <c r="B60" s="27"/>
      <c r="C60" s="28"/>
      <c r="D60" s="18">
        <f>Table356789[[#This Row],[Number of Units]]*Table356789[[#This Row],[Cost Per Unit]]</f>
        <v>0</v>
      </c>
      <c r="E60" s="28"/>
      <c r="F60" s="28"/>
      <c r="G60" s="18">
        <f>SUM(Table356789[[#This Row],[Federal Share]:[Match Share]])</f>
        <v>0</v>
      </c>
      <c r="H60" s="19"/>
      <c r="I60" s="28"/>
      <c r="J60" s="29"/>
      <c r="K60" s="30"/>
      <c r="L60" s="31"/>
      <c r="M60" s="31"/>
    </row>
    <row r="61" spans="1:13" ht="28.5" customHeight="1">
      <c r="A61" s="58"/>
      <c r="B61" s="27"/>
      <c r="C61" s="28"/>
      <c r="D61" s="18">
        <f>Table356789[[#This Row],[Number of Units]]*Table356789[[#This Row],[Cost Per Unit]]</f>
        <v>0</v>
      </c>
      <c r="E61" s="28"/>
      <c r="F61" s="28"/>
      <c r="G61" s="18">
        <f>SUM(Table356789[[#This Row],[Federal Share]:[Match Share]])</f>
        <v>0</v>
      </c>
      <c r="H61" s="19"/>
      <c r="I61" s="28"/>
      <c r="J61" s="29"/>
      <c r="K61" s="30"/>
      <c r="L61" s="31"/>
      <c r="M61" s="31"/>
    </row>
    <row r="62" spans="1:13" ht="28.5" customHeight="1">
      <c r="A62" s="58"/>
      <c r="B62" s="27"/>
      <c r="C62" s="28"/>
      <c r="D62" s="18">
        <f>Table356789[[#This Row],[Number of Units]]*Table356789[[#This Row],[Cost Per Unit]]</f>
        <v>0</v>
      </c>
      <c r="E62" s="28"/>
      <c r="F62" s="28"/>
      <c r="G62" s="18">
        <f>SUM(Table356789[[#This Row],[Federal Share]:[Match Share]])</f>
        <v>0</v>
      </c>
      <c r="H62" s="19"/>
      <c r="I62" s="28"/>
      <c r="J62" s="29"/>
      <c r="K62" s="30"/>
      <c r="L62" s="31"/>
      <c r="M62" s="31"/>
    </row>
    <row r="63" spans="1:13" ht="28.5" customHeight="1">
      <c r="A63" s="58"/>
      <c r="B63" s="27"/>
      <c r="C63" s="28"/>
      <c r="D63" s="18">
        <f>Table356789[[#This Row],[Number of Units]]*Table356789[[#This Row],[Cost Per Unit]]</f>
        <v>0</v>
      </c>
      <c r="E63" s="28"/>
      <c r="F63" s="28"/>
      <c r="G63" s="18">
        <f>SUM(Table356789[[#This Row],[Federal Share]:[Match Share]])</f>
        <v>0</v>
      </c>
      <c r="H63" s="19"/>
      <c r="I63" s="28"/>
      <c r="J63" s="29"/>
      <c r="K63" s="30"/>
      <c r="L63" s="31"/>
      <c r="M63" s="31"/>
    </row>
    <row r="64" spans="1:13" ht="28.5" customHeight="1">
      <c r="A64" s="58"/>
      <c r="B64" s="27"/>
      <c r="C64" s="28"/>
      <c r="D64" s="18">
        <f>Table356789[[#This Row],[Number of Units]]*Table356789[[#This Row],[Cost Per Unit]]</f>
        <v>0</v>
      </c>
      <c r="E64" s="28"/>
      <c r="F64" s="28"/>
      <c r="G64" s="18">
        <f>SUM(Table356789[[#This Row],[Federal Share]:[Match Share]])</f>
        <v>0</v>
      </c>
      <c r="H64" s="19"/>
      <c r="I64" s="28"/>
      <c r="J64" s="29"/>
      <c r="K64" s="30"/>
      <c r="L64" s="31"/>
      <c r="M64" s="31"/>
    </row>
    <row r="65" spans="1:13" ht="28.5" customHeight="1">
      <c r="A65" s="58"/>
      <c r="B65" s="27"/>
      <c r="C65" s="28"/>
      <c r="D65" s="18">
        <f>Table356789[[#This Row],[Number of Units]]*Table356789[[#This Row],[Cost Per Unit]]</f>
        <v>0</v>
      </c>
      <c r="E65" s="28"/>
      <c r="F65" s="28"/>
      <c r="G65" s="18">
        <f>SUM(Table356789[[#This Row],[Federal Share]:[Match Share]])</f>
        <v>0</v>
      </c>
      <c r="H65" s="19"/>
      <c r="I65" s="28"/>
      <c r="J65" s="29"/>
      <c r="K65" s="30"/>
      <c r="L65" s="31"/>
      <c r="M65" s="31"/>
    </row>
    <row r="66" spans="1:13" ht="28.5" customHeight="1">
      <c r="A66" s="58"/>
      <c r="B66" s="27"/>
      <c r="C66" s="28"/>
      <c r="D66" s="18">
        <f>Table356789[[#This Row],[Number of Units]]*Table356789[[#This Row],[Cost Per Unit]]</f>
        <v>0</v>
      </c>
      <c r="E66" s="28"/>
      <c r="F66" s="28"/>
      <c r="G66" s="18">
        <f>SUM(Table356789[[#This Row],[Federal Share]:[Match Share]])</f>
        <v>0</v>
      </c>
      <c r="H66" s="19"/>
      <c r="I66" s="28"/>
      <c r="J66" s="29"/>
      <c r="K66" s="30"/>
      <c r="L66" s="31"/>
      <c r="M66" s="31"/>
    </row>
    <row r="67" spans="1:13" ht="28.5" customHeight="1">
      <c r="A67" s="58"/>
      <c r="B67" s="27"/>
      <c r="C67" s="28"/>
      <c r="D67" s="18">
        <f>Table356789[[#This Row],[Number of Units]]*Table356789[[#This Row],[Cost Per Unit]]</f>
        <v>0</v>
      </c>
      <c r="E67" s="28"/>
      <c r="F67" s="28"/>
      <c r="G67" s="18">
        <f>SUM(Table356789[[#This Row],[Federal Share]:[Match Share]])</f>
        <v>0</v>
      </c>
      <c r="H67" s="19"/>
      <c r="I67" s="28"/>
      <c r="J67" s="29"/>
      <c r="K67" s="30"/>
      <c r="L67" s="31"/>
      <c r="M67" s="31"/>
    </row>
    <row r="68" spans="1:13" ht="28.5" customHeight="1">
      <c r="A68" s="58"/>
      <c r="B68" s="27"/>
      <c r="C68" s="28"/>
      <c r="D68" s="18">
        <f>Table356789[[#This Row],[Number of Units]]*Table356789[[#This Row],[Cost Per Unit]]</f>
        <v>0</v>
      </c>
      <c r="E68" s="28"/>
      <c r="F68" s="28"/>
      <c r="G68" s="18">
        <f>SUM(Table356789[[#This Row],[Federal Share]:[Match Share]])</f>
        <v>0</v>
      </c>
      <c r="H68" s="19"/>
      <c r="I68" s="28"/>
      <c r="J68" s="29"/>
      <c r="K68" s="30"/>
      <c r="L68" s="31"/>
      <c r="M68" s="31"/>
    </row>
    <row r="69" spans="1:13" ht="28.5" customHeight="1">
      <c r="A69" s="58"/>
      <c r="B69" s="27"/>
      <c r="C69" s="28"/>
      <c r="D69" s="18">
        <f>Table356789[[#This Row],[Number of Units]]*Table356789[[#This Row],[Cost Per Unit]]</f>
        <v>0</v>
      </c>
      <c r="E69" s="28"/>
      <c r="F69" s="28"/>
      <c r="G69" s="18">
        <f>SUM(Table356789[[#This Row],[Federal Share]:[Match Share]])</f>
        <v>0</v>
      </c>
      <c r="H69" s="19"/>
      <c r="I69" s="28"/>
      <c r="J69" s="29"/>
      <c r="K69" s="30"/>
      <c r="L69" s="31"/>
      <c r="M69" s="31"/>
    </row>
    <row r="70" spans="1:13" ht="28.5" customHeight="1">
      <c r="A70" s="58"/>
      <c r="B70" s="27"/>
      <c r="C70" s="28"/>
      <c r="D70" s="18">
        <f>Table356789[[#This Row],[Number of Units]]*Table356789[[#This Row],[Cost Per Unit]]</f>
        <v>0</v>
      </c>
      <c r="E70" s="28"/>
      <c r="F70" s="28"/>
      <c r="G70" s="18">
        <f>SUM(Table356789[[#This Row],[Federal Share]:[Match Share]])</f>
        <v>0</v>
      </c>
      <c r="H70" s="19"/>
      <c r="I70" s="28"/>
      <c r="J70" s="29"/>
      <c r="K70" s="30"/>
      <c r="L70" s="31"/>
      <c r="M70" s="31"/>
    </row>
    <row r="71" spans="1:13" ht="28.5" customHeight="1">
      <c r="A71" s="58"/>
      <c r="B71" s="27"/>
      <c r="C71" s="28"/>
      <c r="D71" s="18">
        <f>Table356789[[#This Row],[Number of Units]]*Table356789[[#This Row],[Cost Per Unit]]</f>
        <v>0</v>
      </c>
      <c r="E71" s="28"/>
      <c r="F71" s="28"/>
      <c r="G71" s="18">
        <f>SUM(Table356789[[#This Row],[Federal Share]:[Match Share]])</f>
        <v>0</v>
      </c>
      <c r="H71" s="19"/>
      <c r="I71" s="28"/>
      <c r="J71" s="29"/>
      <c r="K71" s="30"/>
      <c r="L71" s="31"/>
      <c r="M71" s="31"/>
    </row>
    <row r="72" spans="1:13" ht="28.5" customHeight="1" thickBot="1">
      <c r="A72" s="32"/>
      <c r="B72" s="27"/>
      <c r="C72" s="28"/>
      <c r="D72" s="18">
        <f>Table356789[[#This Row],[Number of Units]]*Table356789[[#This Row],[Cost Per Unit]]</f>
        <v>0</v>
      </c>
      <c r="E72" s="28"/>
      <c r="F72" s="28"/>
      <c r="G72" s="18">
        <f>SUM(Table356789[[#This Row],[Federal Share]:[Match Share]])</f>
        <v>0</v>
      </c>
      <c r="H72" s="19"/>
      <c r="I72" s="28"/>
      <c r="J72" s="29"/>
      <c r="K72" s="30"/>
      <c r="L72" s="31"/>
      <c r="M72" s="31"/>
    </row>
    <row r="73" spans="1:13" s="38" customFormat="1" ht="28.5" customHeight="1">
      <c r="A73" s="44" t="s">
        <v>47</v>
      </c>
      <c r="B73" s="45"/>
      <c r="C73" s="46"/>
      <c r="D73" s="47">
        <f>SUM(Table356789[Total Line Cost
(auto calculated)])</f>
        <v>0</v>
      </c>
      <c r="E73" s="46"/>
      <c r="F73" s="46"/>
      <c r="G73" s="47">
        <f>SUM(Table356789[Total Grant + Match
(auto calculated)])</f>
        <v>0</v>
      </c>
      <c r="H73" s="48">
        <f>G73</f>
        <v>0</v>
      </c>
      <c r="I73" s="49">
        <f>SUM(Table356789[Pre-Award Planning Costs])</f>
        <v>0</v>
      </c>
      <c r="J73" s="50"/>
      <c r="K73" s="51"/>
      <c r="L73" s="52"/>
      <c r="M73" s="53"/>
    </row>
    <row r="74" spans="1:13" s="26" customFormat="1" ht="26.1" customHeight="1" thickBot="1">
      <c r="A74" s="106" t="s">
        <v>58</v>
      </c>
      <c r="B74" s="107"/>
      <c r="C74" s="107"/>
      <c r="D74" s="107"/>
      <c r="E74" s="107"/>
      <c r="F74" s="107"/>
      <c r="G74" s="107"/>
      <c r="H74" s="107"/>
      <c r="I74" s="107"/>
      <c r="J74" s="107"/>
      <c r="K74" s="107"/>
      <c r="L74" s="107"/>
      <c r="M74" s="108"/>
    </row>
    <row r="75" spans="1:13" s="43" customFormat="1" ht="41.1" customHeight="1">
      <c r="A75" s="39" t="s">
        <v>34</v>
      </c>
      <c r="B75" s="40" t="s">
        <v>35</v>
      </c>
      <c r="C75" s="40" t="s">
        <v>36</v>
      </c>
      <c r="D75" s="41" t="s">
        <v>37</v>
      </c>
      <c r="E75" s="40" t="s">
        <v>38</v>
      </c>
      <c r="F75" s="40" t="s">
        <v>39</v>
      </c>
      <c r="G75" s="41" t="s">
        <v>40</v>
      </c>
      <c r="H75" s="40" t="s">
        <v>41</v>
      </c>
      <c r="I75" s="40" t="s">
        <v>42</v>
      </c>
      <c r="J75" s="40" t="s">
        <v>43</v>
      </c>
      <c r="K75" s="40" t="s">
        <v>44</v>
      </c>
      <c r="L75" s="40" t="s">
        <v>45</v>
      </c>
      <c r="M75" s="42" t="s">
        <v>46</v>
      </c>
    </row>
    <row r="76" spans="1:13" ht="28.5" customHeight="1">
      <c r="A76" s="58"/>
      <c r="B76" s="27"/>
      <c r="C76" s="28"/>
      <c r="D76" s="18">
        <f>Table35678910[[#This Row],[Number of Units]]*Table35678910[[#This Row],[Cost Per Unit]]</f>
        <v>0</v>
      </c>
      <c r="E76" s="28"/>
      <c r="F76" s="28"/>
      <c r="G76" s="18">
        <f>SUM(Table35678910[[#This Row],[Federal Share]:[Match Share]])</f>
        <v>0</v>
      </c>
      <c r="H76" s="19"/>
      <c r="I76" s="28"/>
      <c r="J76" s="29"/>
      <c r="K76" s="30"/>
      <c r="L76" s="31"/>
      <c r="M76" s="31"/>
    </row>
    <row r="77" spans="1:13" ht="28.5" customHeight="1">
      <c r="A77" s="58"/>
      <c r="B77" s="27"/>
      <c r="C77" s="28"/>
      <c r="D77" s="18">
        <f>Table35678910[[#This Row],[Number of Units]]*Table35678910[[#This Row],[Cost Per Unit]]</f>
        <v>0</v>
      </c>
      <c r="E77" s="28"/>
      <c r="F77" s="28"/>
      <c r="G77" s="18">
        <f>SUM(Table35678910[[#This Row],[Federal Share]:[Match Share]])</f>
        <v>0</v>
      </c>
      <c r="H77" s="19"/>
      <c r="I77" s="28"/>
      <c r="J77" s="29"/>
      <c r="K77" s="30"/>
      <c r="L77" s="31"/>
      <c r="M77" s="31"/>
    </row>
    <row r="78" spans="1:13" ht="28.5" customHeight="1">
      <c r="A78" s="58"/>
      <c r="B78" s="27"/>
      <c r="C78" s="28"/>
      <c r="D78" s="18">
        <f>Table35678910[[#This Row],[Number of Units]]*Table35678910[[#This Row],[Cost Per Unit]]</f>
        <v>0</v>
      </c>
      <c r="E78" s="28"/>
      <c r="F78" s="28"/>
      <c r="G78" s="18">
        <f>SUM(Table35678910[[#This Row],[Federal Share]:[Match Share]])</f>
        <v>0</v>
      </c>
      <c r="H78" s="19"/>
      <c r="I78" s="28"/>
      <c r="J78" s="29"/>
      <c r="K78" s="30"/>
      <c r="L78" s="31"/>
      <c r="M78" s="31"/>
    </row>
    <row r="79" spans="1:13" ht="28.5" customHeight="1">
      <c r="A79" s="58"/>
      <c r="B79" s="27"/>
      <c r="C79" s="28"/>
      <c r="D79" s="18">
        <f>Table35678910[[#This Row],[Number of Units]]*Table35678910[[#This Row],[Cost Per Unit]]</f>
        <v>0</v>
      </c>
      <c r="E79" s="28"/>
      <c r="F79" s="28"/>
      <c r="G79" s="18">
        <f>SUM(Table35678910[[#This Row],[Federal Share]:[Match Share]])</f>
        <v>0</v>
      </c>
      <c r="H79" s="19"/>
      <c r="I79" s="28"/>
      <c r="J79" s="29"/>
      <c r="K79" s="30"/>
      <c r="L79" s="31"/>
      <c r="M79" s="31"/>
    </row>
    <row r="80" spans="1:13" ht="28.5" customHeight="1" thickBot="1">
      <c r="A80" s="32"/>
      <c r="B80" s="27"/>
      <c r="C80" s="28"/>
      <c r="D80" s="18">
        <f>Table35678910[[#This Row],[Number of Units]]*Table35678910[[#This Row],[Cost Per Unit]]</f>
        <v>0</v>
      </c>
      <c r="E80" s="28"/>
      <c r="F80" s="28"/>
      <c r="G80" s="18">
        <f>SUM(Table35678910[[#This Row],[Federal Share]:[Match Share]])</f>
        <v>0</v>
      </c>
      <c r="H80" s="19"/>
      <c r="I80" s="28"/>
      <c r="J80" s="29"/>
      <c r="K80" s="30"/>
      <c r="L80" s="31"/>
      <c r="M80" s="31"/>
    </row>
    <row r="81" spans="1:13" s="38" customFormat="1" ht="28.5" customHeight="1" thickBot="1">
      <c r="A81" s="44" t="s">
        <v>47</v>
      </c>
      <c r="B81" s="62"/>
      <c r="C81" s="63"/>
      <c r="D81" s="64">
        <f>SUM(Table35678910[Total Line Cost
(auto calculated)])</f>
        <v>0</v>
      </c>
      <c r="E81" s="63"/>
      <c r="F81" s="63"/>
      <c r="G81" s="64">
        <f>SUM(Table35678910[Total Grant + Match
(auto calculated)])</f>
        <v>0</v>
      </c>
      <c r="H81" s="65">
        <f>G81</f>
        <v>0</v>
      </c>
      <c r="I81" s="66">
        <f>SUM(Table35678910[Pre-Award Planning Costs])</f>
        <v>0</v>
      </c>
      <c r="J81" s="67"/>
      <c r="K81" s="68"/>
      <c r="L81" s="69"/>
      <c r="M81" s="70"/>
    </row>
    <row r="82" spans="1:13" s="26" customFormat="1" ht="26.1" customHeight="1" thickBot="1">
      <c r="A82" s="101" t="s">
        <v>59</v>
      </c>
      <c r="B82" s="102"/>
      <c r="C82" s="102"/>
      <c r="D82" s="102"/>
      <c r="E82" s="102"/>
      <c r="F82" s="102"/>
      <c r="G82" s="102"/>
      <c r="H82" s="102"/>
      <c r="I82" s="102"/>
      <c r="J82" s="102"/>
      <c r="K82" s="102"/>
      <c r="L82" s="102"/>
      <c r="M82" s="103"/>
    </row>
    <row r="83" spans="1:13" s="56" customFormat="1" ht="56.45" customHeight="1">
      <c r="A83" s="104" t="s">
        <v>60</v>
      </c>
      <c r="B83" s="105"/>
      <c r="C83" s="105"/>
      <c r="D83" s="78"/>
      <c r="E83" s="78"/>
      <c r="F83" s="78"/>
      <c r="G83" s="78"/>
      <c r="H83" s="78"/>
      <c r="I83" s="78"/>
      <c r="J83" s="78"/>
      <c r="K83" s="78"/>
      <c r="L83" s="78"/>
      <c r="M83" s="55"/>
    </row>
    <row r="84" spans="1:13" s="43" customFormat="1" ht="41.1" customHeight="1">
      <c r="A84" s="39" t="s">
        <v>34</v>
      </c>
      <c r="B84" s="40" t="s">
        <v>35</v>
      </c>
      <c r="C84" s="40" t="s">
        <v>36</v>
      </c>
      <c r="D84" s="41" t="s">
        <v>37</v>
      </c>
      <c r="E84" s="40" t="s">
        <v>38</v>
      </c>
      <c r="F84" s="40" t="s">
        <v>39</v>
      </c>
      <c r="G84" s="41" t="s">
        <v>40</v>
      </c>
      <c r="H84" s="40" t="s">
        <v>41</v>
      </c>
      <c r="I84" s="40" t="s">
        <v>42</v>
      </c>
      <c r="J84" s="40" t="s">
        <v>43</v>
      </c>
      <c r="K84" s="40" t="s">
        <v>44</v>
      </c>
      <c r="L84" s="40" t="s">
        <v>45</v>
      </c>
      <c r="M84" s="42" t="s">
        <v>46</v>
      </c>
    </row>
    <row r="85" spans="1:13" ht="28.5" customHeight="1">
      <c r="A85" s="58"/>
      <c r="B85" s="27"/>
      <c r="C85" s="28"/>
      <c r="D85" s="18">
        <f>Table3567891011[[#This Row],[Number of Units]]*Table3567891011[[#This Row],[Cost Per Unit]]</f>
        <v>0</v>
      </c>
      <c r="E85" s="28"/>
      <c r="F85" s="28"/>
      <c r="G85" s="18">
        <f>SUM(Table3567891011[[#This Row],[Federal Share]:[Match Share]])</f>
        <v>0</v>
      </c>
      <c r="H85" s="19"/>
      <c r="I85" s="28"/>
      <c r="J85" s="29"/>
      <c r="K85" s="30"/>
      <c r="L85" s="31"/>
      <c r="M85" s="31"/>
    </row>
    <row r="86" spans="1:13" ht="28.5" customHeight="1">
      <c r="A86" s="58"/>
      <c r="B86" s="27"/>
      <c r="C86" s="28"/>
      <c r="D86" s="18">
        <f>Table3567891011[[#This Row],[Number of Units]]*Table3567891011[[#This Row],[Cost Per Unit]]</f>
        <v>0</v>
      </c>
      <c r="E86" s="28"/>
      <c r="F86" s="28"/>
      <c r="G86" s="18">
        <f>SUM(Table3567891011[[#This Row],[Federal Share]:[Match Share]])</f>
        <v>0</v>
      </c>
      <c r="H86" s="19"/>
      <c r="I86" s="28"/>
      <c r="J86" s="29"/>
      <c r="K86" s="30"/>
      <c r="L86" s="31"/>
      <c r="M86" s="31"/>
    </row>
    <row r="87" spans="1:13" ht="28.5" customHeight="1">
      <c r="A87" s="58"/>
      <c r="B87" s="27"/>
      <c r="C87" s="28"/>
      <c r="D87" s="18">
        <f>Table3567891011[[#This Row],[Number of Units]]*Table3567891011[[#This Row],[Cost Per Unit]]</f>
        <v>0</v>
      </c>
      <c r="E87" s="28"/>
      <c r="F87" s="28"/>
      <c r="G87" s="18">
        <f>SUM(Table3567891011[[#This Row],[Federal Share]:[Match Share]])</f>
        <v>0</v>
      </c>
      <c r="H87" s="19"/>
      <c r="I87" s="28"/>
      <c r="J87" s="29"/>
      <c r="K87" s="30"/>
      <c r="L87" s="31"/>
      <c r="M87" s="31"/>
    </row>
    <row r="88" spans="1:13" ht="28.5" customHeight="1">
      <c r="A88" s="58"/>
      <c r="B88" s="27"/>
      <c r="C88" s="28"/>
      <c r="D88" s="18">
        <f>Table3567891011[[#This Row],[Number of Units]]*Table3567891011[[#This Row],[Cost Per Unit]]</f>
        <v>0</v>
      </c>
      <c r="E88" s="28"/>
      <c r="F88" s="28"/>
      <c r="G88" s="18">
        <f>SUM(Table3567891011[[#This Row],[Federal Share]:[Match Share]])</f>
        <v>0</v>
      </c>
      <c r="H88" s="19"/>
      <c r="I88" s="28"/>
      <c r="J88" s="29"/>
      <c r="K88" s="30"/>
      <c r="L88" s="31"/>
      <c r="M88" s="31"/>
    </row>
    <row r="89" spans="1:13" ht="28.5" customHeight="1">
      <c r="A89" s="58"/>
      <c r="B89" s="27"/>
      <c r="C89" s="28"/>
      <c r="D89" s="18">
        <f>Table3567891011[[#This Row],[Number of Units]]*Table3567891011[[#This Row],[Cost Per Unit]]</f>
        <v>0</v>
      </c>
      <c r="E89" s="28"/>
      <c r="F89" s="28"/>
      <c r="G89" s="18">
        <f>SUM(Table3567891011[[#This Row],[Federal Share]:[Match Share]])</f>
        <v>0</v>
      </c>
      <c r="H89" s="19"/>
      <c r="I89" s="28"/>
      <c r="J89" s="29"/>
      <c r="K89" s="30"/>
      <c r="L89" s="31"/>
      <c r="M89" s="31"/>
    </row>
    <row r="90" spans="1:13" ht="28.5" customHeight="1">
      <c r="A90" s="58"/>
      <c r="B90" s="27"/>
      <c r="C90" s="28"/>
      <c r="D90" s="18">
        <f>Table3567891011[[#This Row],[Number of Units]]*Table3567891011[[#This Row],[Cost Per Unit]]</f>
        <v>0</v>
      </c>
      <c r="E90" s="28"/>
      <c r="F90" s="28"/>
      <c r="G90" s="18">
        <f>SUM(Table3567891011[[#This Row],[Federal Share]:[Match Share]])</f>
        <v>0</v>
      </c>
      <c r="H90" s="19"/>
      <c r="I90" s="28"/>
      <c r="J90" s="29"/>
      <c r="K90" s="30"/>
      <c r="L90" s="31"/>
      <c r="M90" s="31"/>
    </row>
    <row r="91" spans="1:13" ht="28.5" customHeight="1">
      <c r="A91" s="58"/>
      <c r="B91" s="27"/>
      <c r="C91" s="28"/>
      <c r="D91" s="18">
        <f>Table3567891011[[#This Row],[Number of Units]]*Table3567891011[[#This Row],[Cost Per Unit]]</f>
        <v>0</v>
      </c>
      <c r="E91" s="28"/>
      <c r="F91" s="28"/>
      <c r="G91" s="18">
        <f>SUM(Table3567891011[[#This Row],[Federal Share]:[Match Share]])</f>
        <v>0</v>
      </c>
      <c r="H91" s="19"/>
      <c r="I91" s="28"/>
      <c r="J91" s="29"/>
      <c r="K91" s="30"/>
      <c r="L91" s="31"/>
      <c r="M91" s="31"/>
    </row>
    <row r="92" spans="1:13" ht="28.5" customHeight="1">
      <c r="A92" s="58"/>
      <c r="B92" s="27"/>
      <c r="C92" s="28"/>
      <c r="D92" s="18">
        <f>Table3567891011[[#This Row],[Number of Units]]*Table3567891011[[#This Row],[Cost Per Unit]]</f>
        <v>0</v>
      </c>
      <c r="E92" s="28"/>
      <c r="F92" s="28"/>
      <c r="G92" s="18">
        <f>SUM(Table3567891011[[#This Row],[Federal Share]:[Match Share]])</f>
        <v>0</v>
      </c>
      <c r="H92" s="19"/>
      <c r="I92" s="28"/>
      <c r="J92" s="29"/>
      <c r="K92" s="30"/>
      <c r="L92" s="31"/>
      <c r="M92" s="31"/>
    </row>
    <row r="93" spans="1:13" ht="28.5" customHeight="1">
      <c r="A93" s="58"/>
      <c r="B93" s="27"/>
      <c r="C93" s="28"/>
      <c r="D93" s="18">
        <f>Table3567891011[[#This Row],[Number of Units]]*Table3567891011[[#This Row],[Cost Per Unit]]</f>
        <v>0</v>
      </c>
      <c r="E93" s="28"/>
      <c r="F93" s="28"/>
      <c r="G93" s="18">
        <f>SUM(Table3567891011[[#This Row],[Federal Share]:[Match Share]])</f>
        <v>0</v>
      </c>
      <c r="H93" s="19"/>
      <c r="I93" s="28"/>
      <c r="J93" s="29"/>
      <c r="K93" s="30"/>
      <c r="L93" s="31"/>
      <c r="M93" s="31"/>
    </row>
    <row r="94" spans="1:13" ht="28.5" customHeight="1">
      <c r="A94" s="58"/>
      <c r="B94" s="27"/>
      <c r="C94" s="28"/>
      <c r="D94" s="18">
        <f>Table3567891011[[#This Row],[Number of Units]]*Table3567891011[[#This Row],[Cost Per Unit]]</f>
        <v>0</v>
      </c>
      <c r="E94" s="28"/>
      <c r="F94" s="28"/>
      <c r="G94" s="18">
        <f>SUM(Table3567891011[[#This Row],[Federal Share]:[Match Share]])</f>
        <v>0</v>
      </c>
      <c r="H94" s="19"/>
      <c r="I94" s="28"/>
      <c r="J94" s="29"/>
      <c r="K94" s="30"/>
      <c r="L94" s="31"/>
      <c r="M94" s="31"/>
    </row>
    <row r="95" spans="1:13" ht="28.5" customHeight="1">
      <c r="A95" s="58"/>
      <c r="B95" s="27"/>
      <c r="C95" s="28"/>
      <c r="D95" s="18">
        <f>Table3567891011[[#This Row],[Number of Units]]*Table3567891011[[#This Row],[Cost Per Unit]]</f>
        <v>0</v>
      </c>
      <c r="E95" s="28"/>
      <c r="F95" s="28"/>
      <c r="G95" s="18">
        <f>SUM(Table3567891011[[#This Row],[Federal Share]:[Match Share]])</f>
        <v>0</v>
      </c>
      <c r="H95" s="19"/>
      <c r="I95" s="28"/>
      <c r="J95" s="29"/>
      <c r="K95" s="30"/>
      <c r="L95" s="31"/>
      <c r="M95" s="31"/>
    </row>
    <row r="96" spans="1:13" ht="28.5" customHeight="1">
      <c r="A96" s="58"/>
      <c r="B96" s="27"/>
      <c r="C96" s="28"/>
      <c r="D96" s="18">
        <f>Table3567891011[[#This Row],[Number of Units]]*Table3567891011[[#This Row],[Cost Per Unit]]</f>
        <v>0</v>
      </c>
      <c r="E96" s="28"/>
      <c r="F96" s="28"/>
      <c r="G96" s="18">
        <f>SUM(Table3567891011[[#This Row],[Federal Share]:[Match Share]])</f>
        <v>0</v>
      </c>
      <c r="H96" s="19"/>
      <c r="I96" s="28"/>
      <c r="J96" s="29"/>
      <c r="K96" s="30"/>
      <c r="L96" s="31"/>
      <c r="M96" s="31"/>
    </row>
    <row r="97" spans="1:13" ht="28.5" customHeight="1">
      <c r="A97" s="58"/>
      <c r="B97" s="27"/>
      <c r="C97" s="28"/>
      <c r="D97" s="18">
        <f>Table3567891011[[#This Row],[Number of Units]]*Table3567891011[[#This Row],[Cost Per Unit]]</f>
        <v>0</v>
      </c>
      <c r="E97" s="28"/>
      <c r="F97" s="28"/>
      <c r="G97" s="18">
        <f>SUM(Table3567891011[[#This Row],[Federal Share]:[Match Share]])</f>
        <v>0</v>
      </c>
      <c r="H97" s="19"/>
      <c r="I97" s="28"/>
      <c r="J97" s="29"/>
      <c r="K97" s="30"/>
      <c r="L97" s="31"/>
      <c r="M97" s="31"/>
    </row>
    <row r="98" spans="1:13" ht="28.5" customHeight="1">
      <c r="A98" s="58"/>
      <c r="B98" s="27"/>
      <c r="C98" s="28"/>
      <c r="D98" s="18">
        <f>Table3567891011[[#This Row],[Number of Units]]*Table3567891011[[#This Row],[Cost Per Unit]]</f>
        <v>0</v>
      </c>
      <c r="E98" s="28"/>
      <c r="F98" s="28"/>
      <c r="G98" s="18">
        <f>SUM(Table3567891011[[#This Row],[Federal Share]:[Match Share]])</f>
        <v>0</v>
      </c>
      <c r="H98" s="19"/>
      <c r="I98" s="28"/>
      <c r="J98" s="29"/>
      <c r="K98" s="30"/>
      <c r="L98" s="31"/>
      <c r="M98" s="31"/>
    </row>
    <row r="99" spans="1:13" ht="28.5" customHeight="1">
      <c r="A99" s="58"/>
      <c r="B99" s="27"/>
      <c r="C99" s="28"/>
      <c r="D99" s="18">
        <f>Table3567891011[[#This Row],[Number of Units]]*Table3567891011[[#This Row],[Cost Per Unit]]</f>
        <v>0</v>
      </c>
      <c r="E99" s="28"/>
      <c r="F99" s="28"/>
      <c r="G99" s="18">
        <f>SUM(Table3567891011[[#This Row],[Federal Share]:[Match Share]])</f>
        <v>0</v>
      </c>
      <c r="H99" s="19"/>
      <c r="I99" s="28"/>
      <c r="J99" s="29"/>
      <c r="K99" s="30"/>
      <c r="L99" s="31"/>
      <c r="M99" s="31"/>
    </row>
    <row r="100" spans="1:13" ht="28.5" customHeight="1">
      <c r="A100" s="58"/>
      <c r="B100" s="27"/>
      <c r="C100" s="28"/>
      <c r="D100" s="18">
        <f>Table3567891011[[#This Row],[Number of Units]]*Table3567891011[[#This Row],[Cost Per Unit]]</f>
        <v>0</v>
      </c>
      <c r="E100" s="28"/>
      <c r="F100" s="28"/>
      <c r="G100" s="18">
        <f>SUM(Table3567891011[[#This Row],[Federal Share]:[Match Share]])</f>
        <v>0</v>
      </c>
      <c r="H100" s="19"/>
      <c r="I100" s="28"/>
      <c r="J100" s="29"/>
      <c r="K100" s="30"/>
      <c r="L100" s="31"/>
      <c r="M100" s="31"/>
    </row>
    <row r="101" spans="1:13" ht="28.5" customHeight="1">
      <c r="A101" s="58"/>
      <c r="B101" s="27"/>
      <c r="C101" s="28"/>
      <c r="D101" s="18">
        <f>Table3567891011[[#This Row],[Number of Units]]*Table3567891011[[#This Row],[Cost Per Unit]]</f>
        <v>0</v>
      </c>
      <c r="E101" s="28"/>
      <c r="F101" s="28"/>
      <c r="G101" s="18">
        <f>SUM(Table3567891011[[#This Row],[Federal Share]:[Match Share]])</f>
        <v>0</v>
      </c>
      <c r="H101" s="19"/>
      <c r="I101" s="28"/>
      <c r="J101" s="29"/>
      <c r="K101" s="30"/>
      <c r="L101" s="31"/>
      <c r="M101" s="31"/>
    </row>
    <row r="102" spans="1:13" ht="28.5" customHeight="1">
      <c r="A102" s="58"/>
      <c r="B102" s="27"/>
      <c r="C102" s="28"/>
      <c r="D102" s="18">
        <f>Table3567891011[[#This Row],[Number of Units]]*Table3567891011[[#This Row],[Cost Per Unit]]</f>
        <v>0</v>
      </c>
      <c r="E102" s="28"/>
      <c r="F102" s="28"/>
      <c r="G102" s="18">
        <f>SUM(Table3567891011[[#This Row],[Federal Share]:[Match Share]])</f>
        <v>0</v>
      </c>
      <c r="H102" s="19"/>
      <c r="I102" s="28"/>
      <c r="J102" s="29"/>
      <c r="K102" s="30"/>
      <c r="L102" s="31"/>
      <c r="M102" s="31"/>
    </row>
    <row r="103" spans="1:13" ht="28.5" customHeight="1">
      <c r="A103" s="58"/>
      <c r="B103" s="27"/>
      <c r="C103" s="28"/>
      <c r="D103" s="18">
        <f>Table3567891011[[#This Row],[Number of Units]]*Table3567891011[[#This Row],[Cost Per Unit]]</f>
        <v>0</v>
      </c>
      <c r="E103" s="28"/>
      <c r="F103" s="28"/>
      <c r="G103" s="18">
        <f>SUM(Table3567891011[[#This Row],[Federal Share]:[Match Share]])</f>
        <v>0</v>
      </c>
      <c r="H103" s="19"/>
      <c r="I103" s="28"/>
      <c r="J103" s="29"/>
      <c r="K103" s="30"/>
      <c r="L103" s="31"/>
      <c r="M103" s="31"/>
    </row>
    <row r="104" spans="1:13" ht="28.5" customHeight="1">
      <c r="A104" s="58"/>
      <c r="B104" s="27"/>
      <c r="C104" s="28"/>
      <c r="D104" s="18">
        <f>Table3567891011[[#This Row],[Number of Units]]*Table3567891011[[#This Row],[Cost Per Unit]]</f>
        <v>0</v>
      </c>
      <c r="E104" s="28"/>
      <c r="F104" s="28"/>
      <c r="G104" s="18">
        <f>SUM(Table3567891011[[#This Row],[Federal Share]:[Match Share]])</f>
        <v>0</v>
      </c>
      <c r="H104" s="19"/>
      <c r="I104" s="28"/>
      <c r="J104" s="29"/>
      <c r="K104" s="30"/>
      <c r="L104" s="31"/>
      <c r="M104" s="31"/>
    </row>
    <row r="105" spans="1:13" ht="28.5" customHeight="1">
      <c r="A105" s="58"/>
      <c r="B105" s="27"/>
      <c r="C105" s="28"/>
      <c r="D105" s="18">
        <f>Table3567891011[[#This Row],[Number of Units]]*Table3567891011[[#This Row],[Cost Per Unit]]</f>
        <v>0</v>
      </c>
      <c r="E105" s="28"/>
      <c r="F105" s="28"/>
      <c r="G105" s="18">
        <f>SUM(Table3567891011[[#This Row],[Federal Share]:[Match Share]])</f>
        <v>0</v>
      </c>
      <c r="H105" s="19"/>
      <c r="I105" s="28"/>
      <c r="J105" s="29"/>
      <c r="K105" s="30"/>
      <c r="L105" s="31"/>
      <c r="M105" s="31"/>
    </row>
    <row r="106" spans="1:13" ht="28.5" customHeight="1">
      <c r="A106" s="58"/>
      <c r="B106" s="27"/>
      <c r="C106" s="28"/>
      <c r="D106" s="18">
        <f>Table3567891011[[#This Row],[Number of Units]]*Table3567891011[[#This Row],[Cost Per Unit]]</f>
        <v>0</v>
      </c>
      <c r="E106" s="28"/>
      <c r="F106" s="28"/>
      <c r="G106" s="18">
        <f>SUM(Table3567891011[[#This Row],[Federal Share]:[Match Share]])</f>
        <v>0</v>
      </c>
      <c r="H106" s="19"/>
      <c r="I106" s="28"/>
      <c r="J106" s="29"/>
      <c r="K106" s="30"/>
      <c r="L106" s="31"/>
      <c r="M106" s="31"/>
    </row>
    <row r="107" spans="1:13" ht="28.5" customHeight="1">
      <c r="A107" s="58"/>
      <c r="B107" s="27"/>
      <c r="C107" s="28"/>
      <c r="D107" s="18">
        <f>Table3567891011[[#This Row],[Number of Units]]*Table3567891011[[#This Row],[Cost Per Unit]]</f>
        <v>0</v>
      </c>
      <c r="E107" s="28"/>
      <c r="F107" s="28"/>
      <c r="G107" s="18">
        <f>SUM(Table3567891011[[#This Row],[Federal Share]:[Match Share]])</f>
        <v>0</v>
      </c>
      <c r="H107" s="19"/>
      <c r="I107" s="28"/>
      <c r="J107" s="29"/>
      <c r="K107" s="30"/>
      <c r="L107" s="31"/>
      <c r="M107" s="31"/>
    </row>
    <row r="108" spans="1:13" ht="28.5" customHeight="1">
      <c r="A108" s="58"/>
      <c r="B108" s="27"/>
      <c r="C108" s="28"/>
      <c r="D108" s="18">
        <f>Table3567891011[[#This Row],[Number of Units]]*Table3567891011[[#This Row],[Cost Per Unit]]</f>
        <v>0</v>
      </c>
      <c r="E108" s="28"/>
      <c r="F108" s="28"/>
      <c r="G108" s="18">
        <f>SUM(Table3567891011[[#This Row],[Federal Share]:[Match Share]])</f>
        <v>0</v>
      </c>
      <c r="H108" s="19"/>
      <c r="I108" s="28"/>
      <c r="J108" s="29"/>
      <c r="K108" s="30"/>
      <c r="L108" s="31"/>
      <c r="M108" s="31"/>
    </row>
    <row r="109" spans="1:13" ht="28.5" customHeight="1">
      <c r="A109" s="58"/>
      <c r="B109" s="27"/>
      <c r="C109" s="28"/>
      <c r="D109" s="18">
        <f>Table3567891011[[#This Row],[Number of Units]]*Table3567891011[[#This Row],[Cost Per Unit]]</f>
        <v>0</v>
      </c>
      <c r="E109" s="28"/>
      <c r="F109" s="28"/>
      <c r="G109" s="18">
        <f>SUM(Table3567891011[[#This Row],[Federal Share]:[Match Share]])</f>
        <v>0</v>
      </c>
      <c r="H109" s="19"/>
      <c r="I109" s="28"/>
      <c r="J109" s="29"/>
      <c r="K109" s="30"/>
      <c r="L109" s="31"/>
      <c r="M109" s="31"/>
    </row>
    <row r="110" spans="1:13" ht="28.5" customHeight="1">
      <c r="A110" s="58"/>
      <c r="B110" s="27"/>
      <c r="C110" s="28"/>
      <c r="D110" s="18">
        <f>Table3567891011[[#This Row],[Number of Units]]*Table3567891011[[#This Row],[Cost Per Unit]]</f>
        <v>0</v>
      </c>
      <c r="E110" s="28"/>
      <c r="F110" s="28"/>
      <c r="G110" s="18">
        <f>SUM(Table3567891011[[#This Row],[Federal Share]:[Match Share]])</f>
        <v>0</v>
      </c>
      <c r="H110" s="19"/>
      <c r="I110" s="28"/>
      <c r="J110" s="29"/>
      <c r="K110" s="30"/>
      <c r="L110" s="31"/>
      <c r="M110" s="31"/>
    </row>
    <row r="111" spans="1:13" ht="28.5" customHeight="1">
      <c r="A111" s="58"/>
      <c r="B111" s="27"/>
      <c r="C111" s="28"/>
      <c r="D111" s="18">
        <f>Table3567891011[[#This Row],[Number of Units]]*Table3567891011[[#This Row],[Cost Per Unit]]</f>
        <v>0</v>
      </c>
      <c r="E111" s="28"/>
      <c r="F111" s="28"/>
      <c r="G111" s="18">
        <f>SUM(Table3567891011[[#This Row],[Federal Share]:[Match Share]])</f>
        <v>0</v>
      </c>
      <c r="H111" s="19"/>
      <c r="I111" s="28"/>
      <c r="J111" s="29"/>
      <c r="K111" s="30"/>
      <c r="L111" s="31"/>
      <c r="M111" s="31"/>
    </row>
    <row r="112" spans="1:13" ht="28.5" customHeight="1" thickBot="1">
      <c r="A112" s="32"/>
      <c r="B112" s="27"/>
      <c r="C112" s="28"/>
      <c r="D112" s="18">
        <f>Table3567891011[[#This Row],[Number of Units]]*Table3567891011[[#This Row],[Cost Per Unit]]</f>
        <v>0</v>
      </c>
      <c r="E112" s="28"/>
      <c r="F112" s="28"/>
      <c r="G112" s="18">
        <f>SUM(Table3567891011[[#This Row],[Federal Share]:[Match Share]])</f>
        <v>0</v>
      </c>
      <c r="H112" s="19"/>
      <c r="I112" s="28"/>
      <c r="J112" s="29"/>
      <c r="K112" s="30"/>
      <c r="L112" s="31"/>
      <c r="M112" s="31"/>
    </row>
    <row r="113" spans="1:13" s="54" customFormat="1" ht="26.1" customHeight="1">
      <c r="A113" s="44" t="s">
        <v>47</v>
      </c>
      <c r="B113" s="45"/>
      <c r="C113" s="46"/>
      <c r="D113" s="47">
        <f>SUM(Table3567891011[Total Line Cost
(auto calculated)])</f>
        <v>0</v>
      </c>
      <c r="E113" s="46"/>
      <c r="F113" s="46"/>
      <c r="G113" s="47">
        <f>SUM(Table3567891011[Total Grant + Match
(auto calculated)])</f>
        <v>0</v>
      </c>
      <c r="H113" s="48">
        <f>G113</f>
        <v>0</v>
      </c>
      <c r="I113" s="49">
        <f>SUM(Table3567891011[Pre-Award Planning Costs])</f>
        <v>0</v>
      </c>
      <c r="J113" s="50"/>
      <c r="K113" s="51"/>
      <c r="L113" s="52"/>
      <c r="M113" s="53"/>
    </row>
    <row r="114" spans="1:13" s="20" customFormat="1" ht="41.1" customHeight="1" thickBot="1">
      <c r="A114" s="106" t="s">
        <v>61</v>
      </c>
      <c r="B114" s="107"/>
      <c r="C114" s="107"/>
      <c r="D114" s="107"/>
      <c r="E114" s="107"/>
      <c r="F114" s="107"/>
      <c r="G114" s="107"/>
      <c r="H114" s="107"/>
      <c r="I114" s="107"/>
      <c r="J114" s="107"/>
      <c r="K114" s="107"/>
      <c r="L114" s="107"/>
      <c r="M114" s="108"/>
    </row>
    <row r="115" spans="1:13" s="38" customFormat="1" ht="35.25" customHeight="1">
      <c r="A115" s="39" t="s">
        <v>34</v>
      </c>
      <c r="B115" s="40" t="s">
        <v>35</v>
      </c>
      <c r="C115" s="40" t="s">
        <v>36</v>
      </c>
      <c r="D115" s="41" t="s">
        <v>37</v>
      </c>
      <c r="E115" s="40" t="s">
        <v>38</v>
      </c>
      <c r="F115" s="40" t="s">
        <v>39</v>
      </c>
      <c r="G115" s="41" t="s">
        <v>40</v>
      </c>
      <c r="H115" s="40" t="s">
        <v>41</v>
      </c>
      <c r="I115" s="40" t="s">
        <v>42</v>
      </c>
      <c r="J115" s="40" t="s">
        <v>43</v>
      </c>
      <c r="K115" s="40" t="s">
        <v>44</v>
      </c>
      <c r="L115" s="40" t="s">
        <v>45</v>
      </c>
      <c r="M115" s="42" t="s">
        <v>46</v>
      </c>
    </row>
    <row r="116" spans="1:13" ht="28.5" customHeight="1">
      <c r="A116" s="58"/>
      <c r="B116" s="27"/>
      <c r="C116" s="28"/>
      <c r="D116" s="18">
        <f>Table356789101113[[#This Row],[Number of Units]]*Table356789101113[[#This Row],[Cost Per Unit]]</f>
        <v>0</v>
      </c>
      <c r="E116" s="28"/>
      <c r="F116" s="28"/>
      <c r="G116" s="18">
        <f>SUM(Table356789101113[[#This Row],[Federal Share]:[Match Share]])</f>
        <v>0</v>
      </c>
      <c r="H116" s="19"/>
      <c r="I116" s="28"/>
      <c r="J116" s="29"/>
      <c r="K116" s="30"/>
      <c r="L116" s="31"/>
      <c r="M116" s="31"/>
    </row>
    <row r="117" spans="1:13" ht="28.5" customHeight="1">
      <c r="A117" s="58"/>
      <c r="B117" s="27"/>
      <c r="C117" s="28"/>
      <c r="D117" s="18">
        <f>Table356789101113[[#This Row],[Number of Units]]*Table356789101113[[#This Row],[Cost Per Unit]]</f>
        <v>0</v>
      </c>
      <c r="E117" s="28"/>
      <c r="F117" s="28"/>
      <c r="G117" s="18">
        <f>SUM(Table356789101113[[#This Row],[Federal Share]:[Match Share]])</f>
        <v>0</v>
      </c>
      <c r="H117" s="19"/>
      <c r="I117" s="28"/>
      <c r="J117" s="29"/>
      <c r="K117" s="30"/>
      <c r="L117" s="31"/>
      <c r="M117" s="31"/>
    </row>
    <row r="118" spans="1:13" ht="28.5" customHeight="1">
      <c r="A118" s="58"/>
      <c r="B118" s="27"/>
      <c r="C118" s="28"/>
      <c r="D118" s="18">
        <f>Table356789101113[[#This Row],[Number of Units]]*Table356789101113[[#This Row],[Cost Per Unit]]</f>
        <v>0</v>
      </c>
      <c r="E118" s="28"/>
      <c r="F118" s="28"/>
      <c r="G118" s="18">
        <f>SUM(Table356789101113[[#This Row],[Federal Share]:[Match Share]])</f>
        <v>0</v>
      </c>
      <c r="H118" s="19"/>
      <c r="I118" s="28"/>
      <c r="J118" s="29"/>
      <c r="K118" s="30"/>
      <c r="L118" s="31"/>
      <c r="M118" s="31"/>
    </row>
    <row r="119" spans="1:13" ht="28.5" customHeight="1">
      <c r="A119" s="58"/>
      <c r="B119" s="27"/>
      <c r="C119" s="28"/>
      <c r="D119" s="18">
        <f>Table356789101113[[#This Row],[Number of Units]]*Table356789101113[[#This Row],[Cost Per Unit]]</f>
        <v>0</v>
      </c>
      <c r="E119" s="28"/>
      <c r="F119" s="28"/>
      <c r="G119" s="18">
        <f>SUM(Table356789101113[[#This Row],[Federal Share]:[Match Share]])</f>
        <v>0</v>
      </c>
      <c r="H119" s="19"/>
      <c r="I119" s="28"/>
      <c r="J119" s="29"/>
      <c r="K119" s="30"/>
      <c r="L119" s="31"/>
      <c r="M119" s="31"/>
    </row>
    <row r="120" spans="1:13" ht="15" thickBot="1">
      <c r="A120" s="32"/>
      <c r="B120" s="27"/>
      <c r="C120" s="28"/>
      <c r="D120" s="18">
        <f>Table356789101113[[#This Row],[Number of Units]]*Table356789101113[[#This Row],[Cost Per Unit]]</f>
        <v>0</v>
      </c>
      <c r="E120" s="28"/>
      <c r="F120" s="28"/>
      <c r="G120" s="18">
        <f>SUM(Table356789101113[[#This Row],[Federal Share]:[Match Share]])</f>
        <v>0</v>
      </c>
      <c r="H120" s="19"/>
      <c r="I120" s="28"/>
      <c r="J120" s="29"/>
      <c r="K120" s="30"/>
      <c r="L120" s="31"/>
      <c r="M120" s="31"/>
    </row>
    <row r="121" spans="1:13" s="38" customFormat="1" ht="20.100000000000001" customHeight="1">
      <c r="A121" s="44" t="s">
        <v>47</v>
      </c>
      <c r="B121" s="45"/>
      <c r="C121" s="46"/>
      <c r="D121" s="47">
        <f>SUM(Table356789101113[Total Line Cost
(auto calculated)])</f>
        <v>0</v>
      </c>
      <c r="E121" s="46"/>
      <c r="F121" s="46"/>
      <c r="G121" s="47">
        <f>SUM(Table356789101113[Total Grant + Match
(auto calculated)])</f>
        <v>0</v>
      </c>
      <c r="H121" s="48">
        <f>G121</f>
        <v>0</v>
      </c>
      <c r="I121" s="49">
        <f>SUM(Table356789101113[Pre-Award Planning Costs])</f>
        <v>0</v>
      </c>
      <c r="J121" s="50"/>
      <c r="K121" s="51"/>
      <c r="L121" s="52"/>
      <c r="M121" s="53"/>
    </row>
    <row r="122" spans="1:13" ht="20.100000000000001" customHeight="1" thickBot="1">
      <c r="A122" s="74"/>
      <c r="B122" s="74"/>
      <c r="C122" s="74"/>
      <c r="D122" s="74"/>
      <c r="E122" s="74"/>
      <c r="F122" s="74"/>
      <c r="G122" s="74"/>
      <c r="H122" s="74"/>
      <c r="I122" s="74"/>
      <c r="J122" s="74"/>
      <c r="K122" s="74"/>
      <c r="L122" s="74"/>
      <c r="M122" s="74"/>
    </row>
    <row r="123" spans="1:13" ht="20.100000000000001" customHeight="1">
      <c r="A123" s="85"/>
      <c r="B123" s="86"/>
      <c r="C123" s="86"/>
      <c r="D123" s="86"/>
      <c r="E123" s="86"/>
      <c r="F123" s="86"/>
      <c r="G123" s="33">
        <f>SUM(Table356789101113[Federal Share],Table3567891011[Federal Share],Table35678910[Federal Share],Table356789[Federal Share],Table35678[Federal Share],Table3567[Federal Share],Table356[Federal Share],Table35[Federal Share],Table3[Federal Share],)</f>
        <v>0</v>
      </c>
      <c r="H123" s="91" t="s">
        <v>62</v>
      </c>
      <c r="I123" s="92"/>
      <c r="J123" s="74"/>
      <c r="K123" s="74"/>
      <c r="L123" s="74"/>
      <c r="M123" s="14"/>
    </row>
    <row r="124" spans="1:13" ht="20.100000000000001" customHeight="1">
      <c r="A124" s="85"/>
      <c r="B124" s="86"/>
      <c r="C124" s="86"/>
      <c r="D124" s="86"/>
      <c r="E124" s="86"/>
      <c r="F124" s="86"/>
      <c r="G124" s="34">
        <f>SUM(Table356789101113[Match Share],Table3567891011[Match Share],Table35678910[Match Share],Table356789[Match Share],Table35678[Match Share],Table3567[Match Share],Table356[Match Share],Table35[Match Share],Table3[Match Share])</f>
        <v>0</v>
      </c>
      <c r="H124" s="93" t="s">
        <v>63</v>
      </c>
      <c r="I124" s="94"/>
      <c r="J124" s="74"/>
      <c r="K124" s="74"/>
      <c r="L124" s="74"/>
      <c r="M124" s="14"/>
    </row>
    <row r="125" spans="1:13" ht="31.5" customHeight="1">
      <c r="A125" s="85"/>
      <c r="B125" s="86"/>
      <c r="C125" s="86"/>
      <c r="D125" s="86"/>
      <c r="E125" s="86"/>
      <c r="F125" s="86"/>
      <c r="G125" s="33">
        <f>SUM(H121,H113,H81,H73,H54,H45,H36,H28,H19)</f>
        <v>0</v>
      </c>
      <c r="H125" s="97" t="s">
        <v>64</v>
      </c>
      <c r="I125" s="98"/>
      <c r="J125" s="74"/>
      <c r="K125" s="74"/>
      <c r="L125" s="74"/>
      <c r="M125" s="14"/>
    </row>
    <row r="126" spans="1:13" ht="18.95" customHeight="1" thickBot="1">
      <c r="A126" s="85"/>
      <c r="B126" s="86"/>
      <c r="C126" s="86"/>
      <c r="D126" s="86"/>
      <c r="E126" s="86"/>
      <c r="F126" s="86"/>
      <c r="G126" s="35" t="e">
        <f>B4/G125</f>
        <v>#DIV/0!</v>
      </c>
      <c r="H126" s="99" t="s">
        <v>65</v>
      </c>
      <c r="I126" s="100"/>
      <c r="J126" s="74"/>
      <c r="K126" s="74"/>
      <c r="L126" s="74"/>
      <c r="M126" s="14"/>
    </row>
    <row r="127" spans="1:13" ht="33.75" customHeight="1">
      <c r="A127" s="85"/>
      <c r="B127" s="86"/>
      <c r="C127" s="86"/>
      <c r="D127" s="86"/>
      <c r="E127" s="86"/>
      <c r="F127" s="86"/>
      <c r="G127" s="90" t="s">
        <v>66</v>
      </c>
      <c r="H127" s="90"/>
      <c r="I127" s="90"/>
      <c r="J127" s="90"/>
      <c r="K127" s="90"/>
      <c r="L127" s="74"/>
      <c r="M127" s="14"/>
    </row>
    <row r="128" spans="1:13" ht="20.100000000000001" customHeight="1" thickBot="1">
      <c r="A128" s="85"/>
      <c r="B128" s="86"/>
      <c r="C128" s="86"/>
      <c r="D128" s="86"/>
      <c r="E128" s="86"/>
      <c r="F128" s="86"/>
      <c r="G128" s="59"/>
      <c r="H128" s="59"/>
      <c r="I128" s="59"/>
      <c r="J128" s="74"/>
      <c r="K128" s="74"/>
      <c r="L128" s="74"/>
      <c r="M128" s="14"/>
    </row>
    <row r="129" spans="1:13" ht="22.5" customHeight="1" thickBot="1">
      <c r="A129" s="85"/>
      <c r="B129" s="86"/>
      <c r="C129" s="86"/>
      <c r="D129" s="86"/>
      <c r="E129" s="86"/>
      <c r="F129" s="86"/>
      <c r="G129" s="33">
        <f>SUM(I121,I113,I81,I73,I54,I45,I36,I28,I19)</f>
        <v>0</v>
      </c>
      <c r="H129" s="95" t="s">
        <v>67</v>
      </c>
      <c r="I129" s="96"/>
      <c r="J129" s="74"/>
      <c r="K129" s="74"/>
      <c r="L129" s="74"/>
      <c r="M129" s="14"/>
    </row>
    <row r="130" spans="1:13" ht="44.1" customHeight="1">
      <c r="A130" s="85"/>
      <c r="B130" s="86"/>
      <c r="C130" s="86"/>
      <c r="D130" s="86"/>
      <c r="E130" s="86"/>
      <c r="F130" s="86"/>
      <c r="G130" s="35" t="e">
        <f>G129/G125</f>
        <v>#DIV/0!</v>
      </c>
      <c r="H130" s="83" t="s">
        <v>68</v>
      </c>
      <c r="I130" s="84"/>
      <c r="J130" s="74"/>
      <c r="K130" s="74"/>
      <c r="L130" s="74"/>
      <c r="M130" s="14"/>
    </row>
    <row r="131" spans="1:13" ht="15.75">
      <c r="A131" s="15"/>
      <c r="B131" s="16"/>
      <c r="C131" s="16"/>
      <c r="D131" s="16"/>
      <c r="E131" s="16"/>
      <c r="F131" s="16"/>
      <c r="G131" s="17"/>
      <c r="H131" s="12"/>
      <c r="I131" s="12"/>
      <c r="J131" s="74"/>
      <c r="K131" s="74"/>
      <c r="L131" s="74"/>
      <c r="M131" s="14"/>
    </row>
    <row r="132" spans="1:13" ht="57.6" customHeight="1" thickBot="1">
      <c r="A132" s="87" t="s">
        <v>69</v>
      </c>
      <c r="B132" s="88"/>
      <c r="C132" s="88"/>
      <c r="D132" s="88"/>
      <c r="E132" s="88"/>
      <c r="F132" s="88"/>
      <c r="G132" s="88"/>
      <c r="H132" s="88"/>
      <c r="I132" s="88"/>
      <c r="J132" s="88"/>
      <c r="K132" s="88"/>
      <c r="L132" s="88"/>
      <c r="M132" s="89"/>
    </row>
    <row r="158" ht="15" customHeight="1"/>
  </sheetData>
  <sheetProtection insertRows="0" deleteRows="0"/>
  <mergeCells count="31">
    <mergeCell ref="A29:M29"/>
    <mergeCell ref="A30:C30"/>
    <mergeCell ref="A38:C38"/>
    <mergeCell ref="A1:M1"/>
    <mergeCell ref="A8:C8"/>
    <mergeCell ref="G2:M4"/>
    <mergeCell ref="A21:C21"/>
    <mergeCell ref="A20:M20"/>
    <mergeCell ref="A7:M7"/>
    <mergeCell ref="B2:E2"/>
    <mergeCell ref="F2:F4"/>
    <mergeCell ref="D3:E4"/>
    <mergeCell ref="C3:C4"/>
    <mergeCell ref="A82:M82"/>
    <mergeCell ref="A83:C83"/>
    <mergeCell ref="A114:M114"/>
    <mergeCell ref="A46:M46"/>
    <mergeCell ref="A37:M37"/>
    <mergeCell ref="A55:M55"/>
    <mergeCell ref="A56:C56"/>
    <mergeCell ref="A74:M74"/>
    <mergeCell ref="A47:C47"/>
    <mergeCell ref="H130:I130"/>
    <mergeCell ref="A123:F130"/>
    <mergeCell ref="A132:M132"/>
    <mergeCell ref="G127:K127"/>
    <mergeCell ref="H123:I123"/>
    <mergeCell ref="H124:I124"/>
    <mergeCell ref="H129:I129"/>
    <mergeCell ref="H125:I125"/>
    <mergeCell ref="H126:I126"/>
  </mergeCells>
  <phoneticPr fontId="1" type="noConversion"/>
  <conditionalFormatting sqref="H27">
    <cfRule type="expression" dxfId="150" priority="1">
      <formula>CELL("protect",A1)=0</formula>
    </cfRule>
  </conditionalFormatting>
  <pageMargins left="0.25" right="0.25" top="0.25" bottom="0.25" header="0.3" footer="0.3"/>
  <pageSetup scale="38" fitToHeight="0" orientation="landscape" r:id="rId1"/>
  <headerFooter alignWithMargins="0">
    <oddFooter>&amp;R&amp;D</oddFooter>
  </headerFooter>
  <tableParts count="9">
    <tablePart r:id="rId2"/>
    <tablePart r:id="rId3"/>
    <tablePart r:id="rId4"/>
    <tablePart r:id="rId5"/>
    <tablePart r:id="rId6"/>
    <tablePart r:id="rId7"/>
    <tablePart r:id="rId8"/>
    <tablePart r:id="rId9"/>
    <tablePart r:id="rId10"/>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8C1F8-540F-40AA-8399-D31281F9140C}">
  <dimension ref="A1:K14"/>
  <sheetViews>
    <sheetView workbookViewId="0">
      <selection activeCell="A3" sqref="A3"/>
    </sheetView>
  </sheetViews>
  <sheetFormatPr defaultColWidth="8.7109375" defaultRowHeight="12.75"/>
  <cols>
    <col min="1" max="1" width="53.140625" customWidth="1"/>
    <col min="2" max="2" width="28.140625" customWidth="1"/>
    <col min="3" max="3" width="34.140625" customWidth="1"/>
    <col min="4" max="4" width="25.7109375" customWidth="1"/>
    <col min="5" max="5" width="27.140625" customWidth="1"/>
  </cols>
  <sheetData>
    <row r="1" spans="1:11" ht="20.25">
      <c r="A1" s="130" t="s">
        <v>70</v>
      </c>
      <c r="B1" s="131"/>
      <c r="C1" s="131"/>
      <c r="D1" s="131"/>
      <c r="E1" s="132"/>
      <c r="F1" s="74"/>
      <c r="G1" s="74"/>
      <c r="H1" s="74"/>
      <c r="I1" s="74"/>
      <c r="J1" s="74"/>
      <c r="K1" s="74"/>
    </row>
    <row r="2" spans="1:11" ht="65.25" customHeight="1">
      <c r="A2" s="8" t="s">
        <v>71</v>
      </c>
      <c r="B2" s="10" t="s">
        <v>72</v>
      </c>
      <c r="C2" s="9" t="s">
        <v>73</v>
      </c>
      <c r="D2" s="9" t="s">
        <v>74</v>
      </c>
      <c r="E2" s="9" t="s">
        <v>75</v>
      </c>
      <c r="F2" s="74"/>
      <c r="G2" s="74"/>
      <c r="H2" s="74"/>
      <c r="I2" s="74"/>
      <c r="J2" s="74"/>
      <c r="K2" s="74"/>
    </row>
    <row r="3" spans="1:11" s="38" customFormat="1" ht="190.5" customHeight="1">
      <c r="A3" s="71" t="s">
        <v>76</v>
      </c>
      <c r="B3" s="72" t="s">
        <v>77</v>
      </c>
      <c r="C3" s="71" t="s">
        <v>78</v>
      </c>
      <c r="D3" s="72" t="s">
        <v>79</v>
      </c>
      <c r="E3" s="72" t="s">
        <v>80</v>
      </c>
      <c r="F3" s="76"/>
      <c r="G3" s="76"/>
      <c r="H3" s="76"/>
      <c r="I3" s="76"/>
      <c r="J3" s="76"/>
      <c r="K3" s="76"/>
    </row>
    <row r="4" spans="1:11" ht="15">
      <c r="A4" s="5"/>
      <c r="B4" s="2">
        <v>0</v>
      </c>
      <c r="C4" s="1"/>
      <c r="D4" s="1"/>
      <c r="E4" s="4"/>
      <c r="F4" s="74"/>
      <c r="G4" s="74"/>
      <c r="H4" s="74"/>
      <c r="I4" s="74"/>
      <c r="J4" s="74"/>
      <c r="K4" s="74"/>
    </row>
    <row r="5" spans="1:11" ht="15">
      <c r="A5" s="5"/>
      <c r="B5" s="2">
        <v>0</v>
      </c>
      <c r="C5" s="1"/>
      <c r="D5" s="1"/>
      <c r="E5" s="4"/>
      <c r="F5" s="74"/>
      <c r="G5" s="74"/>
      <c r="H5" s="74"/>
      <c r="I5" s="74"/>
      <c r="J5" s="74"/>
      <c r="K5" s="74"/>
    </row>
    <row r="6" spans="1:11" ht="15">
      <c r="A6" s="5"/>
      <c r="B6" s="2">
        <v>0</v>
      </c>
      <c r="C6" s="1"/>
      <c r="D6" s="1"/>
      <c r="E6" s="4"/>
      <c r="F6" s="74"/>
      <c r="G6" s="74"/>
      <c r="H6" s="74"/>
      <c r="I6" s="74"/>
      <c r="J6" s="74"/>
      <c r="K6" s="74"/>
    </row>
    <row r="7" spans="1:11" ht="15">
      <c r="A7" s="5"/>
      <c r="B7" s="2">
        <v>0</v>
      </c>
      <c r="C7" s="1"/>
      <c r="D7" s="1"/>
      <c r="E7" s="4"/>
      <c r="F7" s="74"/>
      <c r="G7" s="74"/>
      <c r="H7" s="74"/>
      <c r="I7" s="74"/>
      <c r="J7" s="74"/>
      <c r="K7" s="74"/>
    </row>
    <row r="8" spans="1:11" ht="15">
      <c r="A8" s="5"/>
      <c r="B8" s="2">
        <v>0</v>
      </c>
      <c r="C8" s="1"/>
      <c r="D8" s="1"/>
      <c r="E8" s="4"/>
      <c r="F8" s="74"/>
      <c r="G8" s="74"/>
      <c r="H8" s="74"/>
      <c r="I8" s="74"/>
      <c r="J8" s="74"/>
      <c r="K8" s="74"/>
    </row>
    <row r="9" spans="1:11" ht="15">
      <c r="A9" s="5"/>
      <c r="B9" s="2">
        <v>0</v>
      </c>
      <c r="C9" s="1"/>
      <c r="D9" s="1"/>
      <c r="E9" s="4"/>
      <c r="F9" s="74"/>
      <c r="G9" s="74"/>
      <c r="H9" s="74"/>
      <c r="I9" s="74"/>
      <c r="J9" s="74"/>
      <c r="K9" s="74"/>
    </row>
    <row r="10" spans="1:11" ht="15.75">
      <c r="A10" s="6" t="s">
        <v>81</v>
      </c>
      <c r="B10" s="3">
        <f>SUM(B4:B9)</f>
        <v>0</v>
      </c>
      <c r="C10" s="60"/>
      <c r="D10" s="60"/>
      <c r="E10" s="60"/>
      <c r="F10" s="74"/>
      <c r="G10" s="74"/>
      <c r="H10" s="74"/>
      <c r="I10" s="74"/>
      <c r="J10" s="74"/>
      <c r="K10" s="74"/>
    </row>
    <row r="11" spans="1:11" s="38" customFormat="1" ht="15">
      <c r="A11" s="136" t="s">
        <v>82</v>
      </c>
      <c r="B11" s="136"/>
      <c r="C11" s="136"/>
      <c r="D11" s="136"/>
      <c r="E11" s="136"/>
    </row>
    <row r="12" spans="1:11" ht="13.5" thickBot="1">
      <c r="A12" s="74"/>
      <c r="B12" s="74"/>
      <c r="C12" s="74"/>
      <c r="D12" s="74"/>
      <c r="E12" s="74"/>
      <c r="F12" s="74"/>
      <c r="G12" s="74"/>
      <c r="H12" s="74"/>
      <c r="I12" s="74"/>
      <c r="J12" s="74"/>
      <c r="K12" s="74"/>
    </row>
    <row r="13" spans="1:11" ht="50.1" customHeight="1" thickBot="1">
      <c r="A13" s="133" t="s">
        <v>83</v>
      </c>
      <c r="B13" s="134"/>
      <c r="C13" s="134"/>
      <c r="D13" s="134"/>
      <c r="E13" s="135"/>
      <c r="F13" s="74"/>
      <c r="G13" s="74"/>
      <c r="H13" s="74"/>
      <c r="I13" s="74"/>
      <c r="J13" s="74"/>
      <c r="K13" s="74"/>
    </row>
    <row r="14" spans="1:11" ht="15.75">
      <c r="A14" s="7"/>
      <c r="B14" s="7"/>
      <c r="C14" s="7"/>
      <c r="D14" s="7"/>
      <c r="E14" s="7"/>
      <c r="F14" s="74"/>
      <c r="G14" s="74"/>
      <c r="H14" s="74"/>
      <c r="I14" s="74"/>
      <c r="J14" s="74"/>
      <c r="K14" s="74"/>
    </row>
  </sheetData>
  <mergeCells count="3">
    <mergeCell ref="A1:E1"/>
    <mergeCell ref="A13:E13"/>
    <mergeCell ref="A11:E11"/>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65255DF8CDE8848870705A70250E19A" ma:contentTypeVersion="14" ma:contentTypeDescription="Create a new document." ma:contentTypeScope="" ma:versionID="4c413b05d67353556d476b50a8298e76">
  <xsd:schema xmlns:xsd="http://www.w3.org/2001/XMLSchema" xmlns:xs="http://www.w3.org/2001/XMLSchema" xmlns:p="http://schemas.microsoft.com/office/2006/metadata/properties" xmlns:ns2="8837db8f-2fa6-4c81-acf3-fb8d0ab6413e" xmlns:ns3="e860d683-669b-44e6-aa09-c4ded4ca49c8" targetNamespace="http://schemas.microsoft.com/office/2006/metadata/properties" ma:root="true" ma:fieldsID="8e5588b954effe689c2c6a553ac1e5f5" ns2:_="" ns3:_="">
    <xsd:import namespace="8837db8f-2fa6-4c81-acf3-fb8d0ab6413e"/>
    <xsd:import namespace="e860d683-669b-44e6-aa09-c4ded4ca49c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Note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37db8f-2fa6-4c81-acf3-fb8d0ab641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Notes" ma:index="12" nillable="true" ma:displayName="Notes" ma:format="Dropdown" ma:internalName="Notes">
      <xsd:simpleType>
        <xsd:restriction base="dms:Text">
          <xsd:maxLength value="255"/>
        </xsd:restrictio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434a094-32e4-4fa6-af51-71742bc06c71"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860d683-669b-44e6-aa09-c4ded4ca49c8"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Notes xmlns="8837db8f-2fa6-4c81-acf3-fb8d0ab6413e" xsi:nil="true"/>
    <lcf76f155ced4ddcb4097134ff3c332f xmlns="8837db8f-2fa6-4c81-acf3-fb8d0ab6413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0AF0AA-779E-49BA-BFCA-BAF8DD6A0BAA}"/>
</file>

<file path=customXml/itemProps2.xml><?xml version="1.0" encoding="utf-8"?>
<ds:datastoreItem xmlns:ds="http://schemas.openxmlformats.org/officeDocument/2006/customXml" ds:itemID="{AA71C7B6-48EF-4804-B29D-0DEC81319A45}"/>
</file>

<file path=customXml/itemProps3.xml><?xml version="1.0" encoding="utf-8"?>
<ds:datastoreItem xmlns:ds="http://schemas.openxmlformats.org/officeDocument/2006/customXml" ds:itemID="{E4A338E1-DBAA-4C9E-BBFF-4DEABF23498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Gloria Shinn;rev. David Siegenthaler</dc:creator>
  <cp:keywords/>
  <dc:description/>
  <cp:lastModifiedBy/>
  <cp:revision/>
  <dcterms:created xsi:type="dcterms:W3CDTF">2007-01-12T04:19:23Z</dcterms:created>
  <dcterms:modified xsi:type="dcterms:W3CDTF">2025-01-24T15:39:51Z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0x010100365255DF8CDE8848870705A70250E19A</vt:lpwstr>
  </property>
</Properties>
</file>